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90" yWindow="0" windowWidth="10200" windowHeight="11760"/>
  </bookViews>
  <sheets>
    <sheet name="E023 2023" sheetId="1" r:id="rId1"/>
  </sheets>
  <calcPr calcId="145621"/>
</workbook>
</file>

<file path=xl/calcChain.xml><?xml version="1.0" encoding="utf-8"?>
<calcChain xmlns="http://schemas.openxmlformats.org/spreadsheetml/2006/main">
  <c r="H191" i="1" l="1"/>
  <c r="F191" i="1"/>
  <c r="H189" i="1"/>
  <c r="F189" i="1"/>
  <c r="E186" i="1"/>
  <c r="D186" i="1"/>
  <c r="H186" i="1" s="1"/>
  <c r="H178" i="1"/>
  <c r="F178" i="1"/>
  <c r="H176" i="1"/>
  <c r="F176" i="1"/>
  <c r="E173" i="1"/>
  <c r="D173" i="1"/>
  <c r="E165" i="1"/>
  <c r="D165" i="1"/>
  <c r="D160" i="1" s="1"/>
  <c r="H160" i="1" s="1"/>
  <c r="H163" i="1"/>
  <c r="F163" i="1"/>
  <c r="E160" i="1"/>
  <c r="H152" i="1"/>
  <c r="F152" i="1"/>
  <c r="H150" i="1"/>
  <c r="F150" i="1"/>
  <c r="E147" i="1"/>
  <c r="D147" i="1"/>
  <c r="H139" i="1"/>
  <c r="E139" i="1"/>
  <c r="E134" i="1" s="1"/>
  <c r="H137" i="1"/>
  <c r="F137" i="1"/>
  <c r="D134" i="1"/>
  <c r="H134" i="1" s="1"/>
  <c r="H126" i="1"/>
  <c r="F126" i="1"/>
  <c r="H124" i="1"/>
  <c r="F124" i="1"/>
  <c r="H121" i="1"/>
  <c r="E121" i="1"/>
  <c r="D121" i="1"/>
  <c r="H113" i="1"/>
  <c r="F113" i="1"/>
  <c r="H111" i="1"/>
  <c r="F111" i="1"/>
  <c r="E108" i="1"/>
  <c r="D108" i="1"/>
  <c r="F100" i="1"/>
  <c r="E100" i="1"/>
  <c r="H100" i="1" s="1"/>
  <c r="H98" i="1"/>
  <c r="F98" i="1"/>
  <c r="D95" i="1"/>
  <c r="H87" i="1"/>
  <c r="F87" i="1"/>
  <c r="H85" i="1"/>
  <c r="F85" i="1"/>
  <c r="E82" i="1"/>
  <c r="D82" i="1"/>
  <c r="H82" i="1" s="1"/>
  <c r="H74" i="1"/>
  <c r="F74" i="1"/>
  <c r="H72" i="1"/>
  <c r="F72" i="1"/>
  <c r="E69" i="1"/>
  <c r="D69" i="1"/>
  <c r="H61" i="1"/>
  <c r="F61" i="1"/>
  <c r="H59" i="1"/>
  <c r="F59" i="1"/>
  <c r="E56" i="1"/>
  <c r="D56" i="1"/>
  <c r="H48" i="1"/>
  <c r="F48" i="1"/>
  <c r="H46" i="1"/>
  <c r="F46" i="1"/>
  <c r="F43" i="1"/>
  <c r="E43" i="1"/>
  <c r="D43" i="1"/>
  <c r="H43" i="1" s="1"/>
  <c r="H35" i="1"/>
  <c r="F35" i="1"/>
  <c r="H33" i="1"/>
  <c r="F33" i="1"/>
  <c r="H30" i="1"/>
  <c r="E30" i="1"/>
  <c r="D30" i="1"/>
  <c r="H22" i="1"/>
  <c r="F22" i="1"/>
  <c r="H20" i="1"/>
  <c r="F20" i="1"/>
  <c r="E17" i="1"/>
  <c r="J18" i="1" s="1"/>
  <c r="D17" i="1"/>
  <c r="H17" i="1" s="1"/>
  <c r="F56" i="1" l="1"/>
  <c r="J83" i="1"/>
  <c r="F139" i="1"/>
  <c r="J187" i="1"/>
  <c r="H69" i="1"/>
  <c r="J70" i="1" s="1"/>
  <c r="J31" i="1"/>
  <c r="J122" i="1"/>
  <c r="F134" i="1"/>
  <c r="J135" i="1"/>
  <c r="F17" i="1"/>
  <c r="J44" i="1"/>
  <c r="H56" i="1"/>
  <c r="J57" i="1" s="1"/>
  <c r="F69" i="1"/>
  <c r="F108" i="1"/>
  <c r="F147" i="1"/>
  <c r="F165" i="1"/>
  <c r="F173" i="1"/>
  <c r="F30" i="1"/>
  <c r="F82" i="1"/>
  <c r="E95" i="1"/>
  <c r="H108" i="1"/>
  <c r="J109" i="1" s="1"/>
  <c r="F121" i="1"/>
  <c r="H147" i="1"/>
  <c r="J148" i="1" s="1"/>
  <c r="F160" i="1"/>
  <c r="H165" i="1"/>
  <c r="J161" i="1" s="1"/>
  <c r="H173" i="1"/>
  <c r="J174" i="1" s="1"/>
  <c r="F186" i="1"/>
  <c r="J96" i="1" l="1"/>
  <c r="F95" i="1"/>
  <c r="H95" i="1"/>
</calcChain>
</file>

<file path=xl/comments1.xml><?xml version="1.0" encoding="utf-8"?>
<comments xmlns="http://schemas.openxmlformats.org/spreadsheetml/2006/main">
  <authors>
    <author>LUIS JIMENEZ</author>
    <author/>
  </authors>
  <commentList>
    <comment ref="E5" authorId="0">
      <text>
        <r>
          <rPr>
            <b/>
            <sz val="20"/>
            <color indexed="81"/>
            <rFont val="Tahoma"/>
            <family val="2"/>
          </rPr>
          <t>INGRESAR PERÍDO DE REPORTE</t>
        </r>
      </text>
    </comment>
    <comment ref="D9" authorId="0">
      <text>
        <r>
          <rPr>
            <b/>
            <sz val="20"/>
            <color indexed="81"/>
            <rFont val="Tahoma"/>
            <family val="2"/>
          </rPr>
          <t>INGRESAR NOMBRE DE LA ENTIDAD</t>
        </r>
        <r>
          <rPr>
            <sz val="20"/>
            <color indexed="81"/>
            <rFont val="Tahoma"/>
            <family val="2"/>
          </rPr>
          <t xml:space="preserve">
</t>
        </r>
        <r>
          <rPr>
            <sz val="9"/>
            <color indexed="81"/>
            <rFont val="Tahoma"/>
            <family val="2"/>
          </rPr>
          <t xml:space="preserve">
</t>
        </r>
      </text>
    </comment>
    <comment ref="J18" authorId="1">
      <text>
        <r>
          <rPr>
            <sz val="11"/>
            <color theme="0"/>
            <rFont val="Calibri"/>
            <family val="2"/>
            <scheme val="minor"/>
          </rPr>
          <t>Instrucciones de llenado de las Explicaciones a las variaciones (aplica a todos los indicadores):
1.- El color de la semaforización se establece de acuerdo a los siguientes rangos PARA INDICADORES ASCENDENTES:
Verde:      95 % &lt;= X &lt;= 105%
Amarillo:  90 % &lt;= X &lt; 95%    ó   105% &lt; X &lt;= 110%  
Rojo:        X &lt; 90%  ó  X &gt;110%
2.- Si hay variaciones (semáforo amarillo o rojo) en el indicador o en alguna de las variables deberá proporcionar:
    a) CAUSA (Causas de las variaciones Máximo 5 renglones): Las explicaciones deberán ser con respecto al accionar institucional no a los valores numéricos.
    b) Efecto (consecuencias institucionales o daño a la población)
    c) Acciones para cumplir la meta
3.- Si el semáforo es verde en el indicador pero existen variaciones en variables deberá registrar:
    a) CAUSA (Causas de las variaciones Máximo 5 renglones): Las explicaciones deberán ser con respecto al accionar institucional no a los valores numéricos.
    b) EFECTO (consecuencias institucionales o daño a la población)
    c) Acciones para cumplir la meta
4.- Si el semáforo es verde tanto en indicador como en variables se deberán proporcionar sólo la CAUSA y EFECTO POSITIVO
5.- Si no hay metas programadas, no se puede reportar avance, pero si se pueden incluir explicaciones de lo intitucionalmente logrado.</t>
        </r>
      </text>
    </comment>
    <comment ref="E100" authorId="1">
      <text>
        <r>
          <rPr>
            <sz val="11"/>
            <color theme="0"/>
            <rFont val="Calibri"/>
            <family val="2"/>
            <scheme val="minor"/>
          </rPr>
          <t>ESTA VARIABLE ES PROGRAMADA Y NO PUEDE CAMBIAR</t>
        </r>
      </text>
    </comment>
    <comment ref="E139" authorId="1">
      <text>
        <r>
          <rPr>
            <sz val="11"/>
            <color theme="0"/>
            <rFont val="Calibri"/>
            <family val="2"/>
            <scheme val="minor"/>
          </rPr>
          <t>ESTA VARIABLE ES PROGRAMADA Y NO PUEDE CAMBIAR</t>
        </r>
      </text>
    </comment>
  </commentList>
</comments>
</file>

<file path=xl/sharedStrings.xml><?xml version="1.0" encoding="utf-8"?>
<sst xmlns="http://schemas.openxmlformats.org/spreadsheetml/2006/main" count="395" uniqueCount="124">
  <si>
    <t>COMISION COORDINADORA DE INSTITUTOS NACIONALES DE SALUD</t>
  </si>
  <si>
    <t>Y HOSPITALES DE ALTA ESPECIALIDAD</t>
  </si>
  <si>
    <t>MATRIZ DE INDICADORES PARA RESULTADOS (MIR)</t>
  </si>
  <si>
    <t xml:space="preserve">        EVALUACIÓN DE CUMPLIMIENTO DE METAS PERÍODO ENERO - SEPTIEMBRE 2023</t>
  </si>
  <si>
    <t>Clave entidad/unidad:</t>
  </si>
  <si>
    <t>M7A</t>
  </si>
  <si>
    <t>Entidad/unidad:</t>
  </si>
  <si>
    <t>CENTRO REGIONAL DE ALTA ESPECIALIDAD DE CHIAPAS</t>
  </si>
  <si>
    <t>PP:   E023</t>
  </si>
  <si>
    <t>"ATENCIÓN A LA SALUD"</t>
  </si>
  <si>
    <t>No.
de 
Ind.</t>
  </si>
  <si>
    <t>DEFINICION DEL INDICADOR</t>
  </si>
  <si>
    <t>META</t>
  </si>
  <si>
    <t>VARIACIÓN</t>
  </si>
  <si>
    <t>EXPLICACIÓN DE VARIACIONES</t>
  </si>
  <si>
    <t>ORIGINAL</t>
  </si>
  <si>
    <t>ALCANZADO</t>
  </si>
  <si>
    <t>ABSOLUTA</t>
  </si>
  <si>
    <t>%</t>
  </si>
  <si>
    <t>(1)</t>
  </si>
  <si>
    <t>(2)</t>
  </si>
  <si>
    <t>(2) - (1)</t>
  </si>
  <si>
    <t>(2/1) X 100</t>
  </si>
  <si>
    <t>INDICADOR</t>
  </si>
  <si>
    <t>Porcentaje de pacientes referidos por instituciones públicas de salud a los que se les apertura expediente clínico institucional
FÓRMULA: VARIABLE1 / VARIABLE2 X 100</t>
  </si>
  <si>
    <t>CAUSA</t>
  </si>
  <si>
    <t xml:space="preserve">VARIABLE 1 </t>
  </si>
  <si>
    <t xml:space="preserve">Número de pacientes que han sido referidos por instituciones públicas de salud a los cuales se les apertura expediente clínico institucional en el periodo de evaluación </t>
  </si>
  <si>
    <t>EFECTO</t>
  </si>
  <si>
    <t>VARIABLE 2</t>
  </si>
  <si>
    <t xml:space="preserve">Total de pacientes a los cuales se les apertura expediente clínico en el periodo de evaluación 
x 100
</t>
  </si>
  <si>
    <t>CAUSA DE LAS VARIACIONES DE LA VARIABLE 2 ALCANZADA CON RESPECTO DE LA VARIABLE DOS PROGRAMADA</t>
  </si>
  <si>
    <t xml:space="preserve">ACCIONES PARA LOGRAR LA REGULARIZACIÓN (VERIFICABLES O AUDITABLES) EN EL CUMPLIMIENTO DE METAS </t>
  </si>
  <si>
    <t>Continuar con las actividades para el incremento de la productividad en los hospitales</t>
  </si>
  <si>
    <t>Porcentaje de egresos hospitalarios por mejoría y curación
FÓRMULA: VARIABLE1 / VARIABLE2 X 100</t>
  </si>
  <si>
    <t xml:space="preserve">Número de egresos hospitalarios por mejoría y curación </t>
  </si>
  <si>
    <t>El efecto fue positivo debido a que los pacientes con padecimientos de alta complejidad atendidos en la unidad mejoraron sus condiciones de salud durante el periodo</t>
  </si>
  <si>
    <t>Total de egresos hospitalarios x 100</t>
  </si>
  <si>
    <t>Se incremento el número de ingresos al hospital durante el periodo informado</t>
  </si>
  <si>
    <t>(MÁXIMO 3 RENGLONES)</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</si>
  <si>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</si>
  <si>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</si>
  <si>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El efecto para la institución espositivo, debido a que el resultado de las encuestas, permitie conocer la satisfacción del paciente durante su proceso de atención médica ambulatoria, con la finalidad de fortalecer las áreas de oportunidad.</t>
  </si>
  <si>
    <t xml:space="preserve">Total de usuarios en atención ambulatoria encuestados x 100
</t>
  </si>
  <si>
    <t>Porcentaje de sesiones de rehabilitación especializadas realizadas respecto al total realizado
FÓRMULA: VARIABLE1 / VARIABLE2 X 100</t>
  </si>
  <si>
    <t>Número de sesiones de rehabilitación especializadas realizadas</t>
  </si>
  <si>
    <t>Disminución en la oportunidad de la atención de pacientes que requieren sesiones de rehabilitación en las áreas.</t>
  </si>
  <si>
    <t>Total de sesiones de rehabilitación realizadas x 100</t>
  </si>
  <si>
    <t>No se logró alcanzar la meta derivado de la falta de personal de médico especialista y de servicio social en uno de los hospitales</t>
  </si>
  <si>
    <t>Porcentaje de procedimientos diagnósticos de alta especialidad realizados
FÓRMULA: VARIABLE1 / VARIABLE2 X 100</t>
  </si>
  <si>
    <t xml:space="preserve">Número de procedimientos diagnósticos ambulatorios realizados considerados de alta especialidad por la institución </t>
  </si>
  <si>
    <t>Total de procedimientos diagnósticos ambulatorios realizados x 100</t>
  </si>
  <si>
    <t>En las unidades se incrementaron los estudios patológicos que no se habian podido realizar del periodo anterior, además se amplió el cátalogo de procedimientos tomando en cuenta los estudios de covid, biopsias, caterismos diagnósticos y ecocardiogramas, además de la disponibilidad del tomógrafo en los diferente turnos.</t>
  </si>
  <si>
    <t>Porcentaje de procedimientos terapéuticos ambulatorios de alta especialidad realizados
FÓRMULA: VARIABLE1 / VARIABLE2 X 100</t>
  </si>
  <si>
    <t xml:space="preserve">Número de procedimientos terapéuticos ambulatorios realizados considerados de alta especialidad por la institución </t>
  </si>
  <si>
    <t>Total de procedimientos terapéuticos ambulatorios realizados x 100</t>
  </si>
  <si>
    <t>La variación fue derivado que por la apertura y difusión de la Cartera de Servicios HRAECS, a través  de reuniones con las unidades hospitalarias de esta región y a través de medios de comunicación (Redes Sociales, Radio y Televisión) impactó en el número de pacientes que acudieron para su tratamiento o padecimiento.</t>
  </si>
  <si>
    <t>Eficacia en el otorgamiento de consulta programada (preconsulta, primera vez, subsecuente, urgencias o admisión continua) 
FÓRMULA: VARIABLE1 / VARIABLE2 X 100</t>
  </si>
  <si>
    <t xml:space="preserve">Número de consultas realizadas (preconsulta, primera vez, subsecuente, urgencias o admisión continua) </t>
  </si>
  <si>
    <t>El efecto es positivo derivado que traduce atención oportuna al paciente</t>
  </si>
  <si>
    <t>Número de consultas programadas (preconsulta, primera vez, subsecuente, urgencias o admisión continua) x 100</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</si>
  <si>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</si>
  <si>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</si>
  <si>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El efecto es positivo debido a que los resultados de las encuestas, permitie conocer la satisfacción del paciente durante su proceso de atención médica hospitalaria, con la finalidad de fortalecer las áreas de oportunidad.</t>
  </si>
  <si>
    <t xml:space="preserve">Total de usuarios en atención hospitalaria encuestados x 100
</t>
  </si>
  <si>
    <t>Porcentaje de expedientes clínicos revisados aprobados conforme a la NOM SSA 004
FÓRMULA: VARIABLE1 / VARIABLE2 X 100</t>
  </si>
  <si>
    <t xml:space="preserve">Número de expedientes clínicos revisados que cumplen con los criterios de la NOM SSA 004 </t>
  </si>
  <si>
    <t>el efecto podría ser negativo para la institución po la falta de Apego a la NOM SSA 004 del expediente clínico, que traduce en retraso en la atención del paciente</t>
  </si>
  <si>
    <t>Total de expedientes revisados por el Comité del expediente clínico institucional x 100</t>
  </si>
  <si>
    <t>Se trabajará en acciones de mejora con el objetivo de realizar las evaluaciones  de los expedientes en tiempo y forma,  con la finalidad de mejorar el cumplimiento del indicador</t>
  </si>
  <si>
    <t>Porcentaje de auditorías clínicas realizadas
FÓRMULA: VARIABLE1 / VARIABLE2 X 100</t>
  </si>
  <si>
    <t xml:space="preserve">(MAXIMO 5 RENGLONES):
</t>
  </si>
  <si>
    <t xml:space="preserve">Número de auditorías clínicas realizadas </t>
  </si>
  <si>
    <t>Número de auditorías clínicas programadas x 100</t>
  </si>
  <si>
    <t>Porcentaje de ocupación hospitalaria
FÓRMULA: VARIABLE1 / VARIABLE2 X 100</t>
  </si>
  <si>
    <t xml:space="preserve">Número de días paciente durante el período
</t>
  </si>
  <si>
    <t>El efecto es positivo debido a que existe una mayor oportunidad en la atención de los pacientes que acuden a los procedimientos y tratamientos programados.</t>
  </si>
  <si>
    <t>Número de días cama durante el período x 100</t>
  </si>
  <si>
    <t>Realizar revisón para determinar el número de camas habilitadas y disponibles en el periodo</t>
  </si>
  <si>
    <t xml:space="preserve">Promedio de días estancia 
FÓRMULA: VARIABLE1 / VARIABLE2 </t>
  </si>
  <si>
    <t xml:space="preserve">Número de días estancia
</t>
  </si>
  <si>
    <t>El efecto es positivo en el resultado del indicador, debido a que hay mejoramiento de las consdiciones de salud del paciente, lo que disminuye también riesgos de infecciones</t>
  </si>
  <si>
    <t xml:space="preserve">Total de egresos hospitalarios
</t>
  </si>
  <si>
    <t>Proporción de consultas de primera vez respecto a preconsultas
FÓRMULA: VARIABLE1 / VARIABLE2 X 100</t>
  </si>
  <si>
    <t xml:space="preserve">Número de consultas de primera vez otorgadas en el periodo </t>
  </si>
  <si>
    <t>El efecto es negativo derivado que no se atiende oportunamente al paciente por lo que hay retraso en el DX y gastos de bolsillo.</t>
  </si>
  <si>
    <t>Número de preconsultas otorgadas en el periodo x 100</t>
  </si>
  <si>
    <t>La variación radica, que al recibir los pacientes, se dictamina que el Diagnóstico corresponde al primero y segundo nivel de atención o que se solicita algun otro estudio.</t>
  </si>
  <si>
    <t xml:space="preserve">Continuar con campañas de reforzamiento de los mecanismo de aceptación de pacientes, difusión de la cartera de servicios que ofertan los hospitales a los Centro estatales de referencia y contrarreferencia para conocimiento de la red estatal de servicios de salud </t>
  </si>
  <si>
    <t>Tasa de infección nosocomial (por mil días de
estancia hospitalaria)
FÓRMULA: VARIABLE1 / VARIABLE2 X 1000</t>
  </si>
  <si>
    <t xml:space="preserve">Número de episodios de infecciones nosocomiales registrados en el periodo de reporte </t>
  </si>
  <si>
    <t>Se reduce en proporción la estancia del paciente en las unidades.</t>
  </si>
  <si>
    <t>Total de días estancia en el periodo de reporte x 1000</t>
  </si>
  <si>
    <t>Incremento en los ingresos hospitalarios, con porcentaje reducido de infecciones.</t>
  </si>
  <si>
    <t>Continuar con los mecanismo de control como: capacitaciones en programa integral de higiene de manos, desinfección y esterilización, precauciones estándar, fortalecimiento de los programas de manejo de RPBI y calidad del agua.
Fortalecimiento de las medidas de seguridad contra COVID-19 al interior de las unidades hospitalarias y sensibilización del personal.
Seguimiento y continuidad de las acciones dentro de los Programas Institucionales.</t>
  </si>
  <si>
    <t>ELABORÓ Y VALIDÓ</t>
  </si>
  <si>
    <t>REVISÓ Y RECIBIÓ DE CONFORMIDAD</t>
  </si>
  <si>
    <t>TITULARA DEL ÁREA SUSTANTIVA (NOMBRE Y FIRMA)</t>
  </si>
  <si>
    <t xml:space="preserve">TITULAR DE ÁREA PLANEACÓN O EQUIVALENTE(NOMBRE Y FIRMA)
</t>
  </si>
  <si>
    <t>AUTORIZÓ</t>
  </si>
  <si>
    <t>DIRECTOR GENERAL O EQUIVALENTE (NOMBE Y FIRMA)</t>
  </si>
  <si>
    <t>NOTA: FAVOR DE ENVIAR EL FORMATO DEFINITIVO EN EXCEL Y ESCANEADO AL MOMENTO DE SU ENTREGA A LA CCINSHAE Y
RUBRICAR CADA UNA DE LAS HOJAS</t>
  </si>
  <si>
    <t>Dra. Mayra I. López Ruíz</t>
  </si>
  <si>
    <t>Ing. Ronald Martínez Gómez</t>
  </si>
  <si>
    <t>Dr. Rafael H. Guillén Villatoro</t>
  </si>
  <si>
    <t>La falta de mejoramiento en el proceso para la identificación de los expedientes que cumplan con la NOM SSA 004 no permitío alcanzar el objetivo planteado.</t>
  </si>
  <si>
    <t>En el indicador al cierre del período enero septiembre de 2023 registró un alcanzado de 3,504 pacientes que fueron referidos por instituciones públicas de salud a los cuales se les apertura expediente clínico institucional de un programado de 3,071, esto debido a la nueva  normalidad lo que permite al paciente tener una mayor oportunidad en la atención médica.</t>
  </si>
  <si>
    <t>En el periodo el efecto fue positivo derivado que hubo atención a un número mayor de pacientes, contribuyendo al bienestar en el estado de salud</t>
  </si>
  <si>
    <t xml:space="preserve"> La variación se debió a un aumento en la atención de pacientes en la consulta externa para las dos unidades hospitalarias, derivado que se continuan las actividades de difusión de la Cartera de Servicios en las reuniones de trabajo con Area Médica y personal de Trabajo Social en Unidades de Primer y Segundo NIvel, abarcando también la Secretaría de Salud, IMSS Bienestar , ISSTECH, Fideicomisos, adicionalmente se realiza capacitación sobre el proceso de referencia y contrareferencia de pacientes con las instancias antes citadas.</t>
  </si>
  <si>
    <t>En el indicador al cierre del período enero septiembre de 2023 registró un alcanzado de 2,909 de egresos por mejoría de un programado de 2,520, esto defido  a la eficacia clínica de la atención médica de los pacientes que presentaron problemas de salud y fueron tratados en áreas hospitalarias.</t>
  </si>
  <si>
    <t>En el indicador al cierre del período enero septiembre de 2023 registró un alcanzado de 583 usuarios en atención ambulatoria que manifestaron una calificación de percepción de satisfacción de la calidad de la atención superior al ochenta porciento,  de un programado de 556, esto derivado de que a partir de la apertura de los servicios en el marco de la nueva normalidad en los servicio ambulatorios, ha permitido dar continuidad a la realización de encuestas cara a cara y con las medidas de seguridad correspondientes hacia los usuarios de los servicios de salud.</t>
  </si>
  <si>
    <t>Modificación de horarios de agenda de terapia fisica para cubrir las solicitudes de atención.
Pases de visita para la captación de pacientes que requieren de rehabilitación</t>
  </si>
  <si>
    <t>En el indicador al cierre del período enero septiembre de 2023 registró un alcanzado de 10,716 procedimientos diagnósticos ambulatorios de alta especialidad,  de un programado de 11,450, para este variable se esta regularizando la productividad debido a que hubo un incremento en el total de procedimientos de diagnóstico ambulatorio, por consecuencia hubieron más procedimientos que se consideraron de alta especialidad, debido del tomográfo puesto en marcha, la disponibilidad del equipo y los recursos humanos en los diferente turnos en una de las unidades, lo que permitió realizar estudios que anteriormente se habián reprogramado.</t>
  </si>
  <si>
    <t>En el indicador al cierre del período enero septiembre de 2023, se registró un alcanzado de 10,579 procedimientos terapéuticos ambulatorios de alta especialidad,  de un programado de 11,412, a pesar que acudieron un mayor número de pacientes a las sesiones de hemodiálisis, quimioterapias y algunos procedimientos endoscopicos como ligadura de varices esofágicas, escleroterapias, aplicación de Argón, no se alcanzó la meta establecida.</t>
  </si>
  <si>
    <t>El efecto fue positivo debido a que se estan atendiendo a una mayor cantidad de pacientes por lo que se traduce en oportunidad en la atención y aumento en la productividad hospitalaria.</t>
  </si>
  <si>
    <t>En el indicador al cierre del período enero septiembre de 2023, se registró un alcanzado de 58,410 consulta realizadas de 51,710 programadas, esto derivado a que en la nueva normalidad se aperturaran todos los servicios con las medidas de seguridad implementadas, alcanzando de manera destacada que se rebasará la meta originalmente establecida.</t>
  </si>
  <si>
    <t>En el indicador al cierre del período enero septiembre de 2023 registró un alcanzado de 391 usuarios en atención hospitalaria que manifestaron una calificación de percepción de satisfacción de la calidad de la atención superior al ochenta porciento,  de un programado de 366, es importante mencionar que a partir de la apertura de los servicios en el marco de la nueva normalidad, ha permitido dar continuidad a la realización de encuestas cara a cara y con las medidas de seguridad correspondientes hacia los usuarios de los servicios de salud en el Hospital.</t>
  </si>
  <si>
    <t>En el indicador al cierre del período enero septiembre de 2023 registró un alcanzado de 428 expedientes clínicos revisados que cumplen con los criterios de la NOM SSA 004,  de un programado de 441, esto fue debido a que se rechazaron algunos expedientes revisados por la falta de información impresa de algunas notas en los expedientes fisicos, por lo que se buscará nuevamente el trabajo en conjunto y participación del comité para la revisión y evaluación de expedientes clínicos abiertos con la finalidad de incrementar el apego a los criterios de la NOM-004-SSA3-2012 del expediente clínico.</t>
  </si>
  <si>
    <t>En el indicador al cierre del período enero septiembre de 2023, se registró un alcanzado de 30,967 días paciente, de un programado de 28,240, El resultado obtenido se debió a que en las unidades hospitalarias, ha habido incremento en los ingresos, cirugías programadas y consultas, lo que ha permitido rebasar la meta en un 18.3% mas de lo programado de ocupación hospitalaria.</t>
  </si>
  <si>
    <t>En el indicador al cierre del período enero septiembre de 2023, se registró un alcanzado de 26,376 días de estancia, de un programado de 25,182, esto derivado a que hubieron más ingresos al hospital por la razones ya explicadas.</t>
  </si>
  <si>
    <t>Derivado de la nueva normalidad han ingresado en mayor proporción los pacientes a las áreas hospitalaria, aunado que se han difundido los mecanismo de recepción de pacientes y se han distribuido adecuadamente al personal en las unidades.</t>
  </si>
  <si>
    <t>En el indicador al cierre del período enero septiembre de 2023, se registró un alcanzado de 2,279 consultas de primera vez a travéz de la referencias, de un programado de 2,547, en importante mencionar que en la totalidad de preconsultas de pacientes que han llegado a los hospitales alcanzó un 109.2%, pero de esta totalidad se ha identificado que no se logró la apertura en su totalidad de expedientes clínicos de los pacientes que llegan por primera vez por las siguientes causas:- Acuden a preconsulta en lagunas ocasiones sin los estudios de diagnóstico solicitados, aún cuando ya se ha difundido los mecanismos de aceptación de pacientes, las unidades todavía no realizan adecuadamente el abordaje correspondiente y es necesario solicitar estudios de laboratorio y gabinete para corroborar el DX, aunado que en minoría algunos pacientes se tuvieron que contrareferir debido a que correspondian al primero y segundo nivel de atención.</t>
  </si>
  <si>
    <t>En el indicador al cierre del período enero septiembre de 2023, se registró un alcanzado de 158 episodios de infecciones nosocomiales, de un programado de 194, hubo un decremento absoluto de 36 episodios, esto fue debido a que en el CODECIN, se ha reiterado y supervisado en varias ocasiones el apego en la higiene de manos.</t>
  </si>
  <si>
    <t xml:space="preserve">En el indicador al cierre del período enero septiembre de 2023 registró un alcanzado de 4,328 sesiones de rehabilitación especializadas,  de un programado de 4,848, por lo que se realizó el 100% de ellas, sin embargo es importante mencionar que para el periodo informado un médico solicitó licencia y solamente una persona se presentó a realizar servicio social, por lo que derivó en el periodo una disminución en la meta orininalmente planteada.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</si>
</sst>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x14ac:knownFonts="1">
    <font>
      <sz val="11"/>
      <color theme="0"/>
      <name val="Calibri"/>
      <scheme val="minor"/>
    </font>
    <font>
      <b/>
      <sz val="14"/>
      <color theme="1"/>
      <name val="Arial"/>
      <family val="2"/>
    </font>
    <font>
      <b/>
      <sz val="11"/>
      <color theme="1"/>
      <name val="Arial"/>
      <family val="2"/>
    </font>
    <font>
      <sz val="11"/>
      <color theme="0"/>
      <name val="Calibri"/>
      <family val="2"/>
    </font>
    <font>
      <b/>
      <sz val="22"/>
      <color theme="0"/>
      <name val="Arial"/>
      <family val="2"/>
    </font>
    <font>
      <sz val="11"/>
      <name val="Calibri"/>
      <family val="2"/>
    </font>
    <font>
      <b/>
      <sz val="16"/>
      <color theme="1"/>
      <name val="Arial"/>
      <family val="2"/>
    </font>
    <font>
      <b/>
      <sz val="10"/>
      <color theme="1"/>
      <name val="Arial"/>
      <family val="2"/>
    </font>
    <font>
      <b/>
      <sz val="22"/>
      <color theme="1"/>
      <name val="Calibri"/>
      <family val="2"/>
    </font>
    <font>
      <b/>
      <sz val="24"/>
      <color theme="1"/>
      <name val="Calibri"/>
      <family val="2"/>
    </font>
    <font>
      <b/>
      <u/>
      <sz val="22"/>
      <color theme="1"/>
      <name val="Arial"/>
      <family val="2"/>
    </font>
    <font>
      <sz val="18"/>
      <color theme="1"/>
      <name val="Arial"/>
      <family val="2"/>
    </font>
    <font>
      <b/>
      <sz val="18"/>
      <color theme="1"/>
      <name val="Arial"/>
      <family val="2"/>
    </font>
    <font>
      <sz val="18"/>
      <color theme="1"/>
      <name val="Calibri"/>
      <family val="2"/>
    </font>
    <font>
      <sz val="48"/>
      <color theme="0"/>
      <name val="Calibri"/>
      <family val="2"/>
    </font>
    <font>
      <sz val="36"/>
      <color theme="0"/>
      <name val="Calibri"/>
      <family val="2"/>
    </font>
    <font>
      <sz val="10"/>
      <color theme="1"/>
      <name val="Arial"/>
      <family val="2"/>
    </font>
    <font>
      <b/>
      <sz val="26"/>
      <color theme="1"/>
      <name val="Arial"/>
      <family val="2"/>
    </font>
    <font>
      <b/>
      <sz val="26"/>
      <color theme="0"/>
      <name val="Calibri"/>
      <family val="2"/>
    </font>
    <font>
      <b/>
      <sz val="36"/>
      <color theme="1"/>
      <name val="Calibri"/>
      <family val="2"/>
    </font>
    <font>
      <b/>
      <sz val="28"/>
      <color theme="1"/>
      <name val="Arial"/>
      <family val="2"/>
    </font>
    <font>
      <b/>
      <sz val="26"/>
      <color theme="1"/>
      <name val="Calibri"/>
      <family val="2"/>
    </font>
    <font>
      <sz val="16"/>
      <color theme="1"/>
      <name val="Arial"/>
      <family val="2"/>
    </font>
    <font>
      <b/>
      <sz val="26"/>
      <color theme="0"/>
      <name val="Arial"/>
      <family val="2"/>
    </font>
    <font>
      <b/>
      <sz val="28"/>
      <color theme="0"/>
      <name val="Calibri"/>
      <family val="2"/>
    </font>
    <font>
      <b/>
      <i/>
      <sz val="26"/>
      <color theme="1"/>
      <name val="Calibri"/>
      <family val="2"/>
    </font>
    <font>
      <sz val="24"/>
      <color rgb="FF000000"/>
      <name val="Calibri"/>
      <family val="2"/>
    </font>
    <font>
      <sz val="11"/>
      <color theme="0"/>
      <name val="Calibri"/>
      <family val="2"/>
      <scheme val="minor"/>
    </font>
    <font>
      <b/>
      <sz val="36"/>
      <color theme="0"/>
      <name val="Arial"/>
      <family val="2"/>
    </font>
    <font>
      <b/>
      <sz val="36"/>
      <color theme="0"/>
      <name val="Calibri"/>
      <family val="2"/>
    </font>
    <font>
      <b/>
      <u/>
      <sz val="22"/>
      <name val="Arial"/>
      <family val="2"/>
    </font>
    <font>
      <b/>
      <sz val="20"/>
      <color indexed="81"/>
      <name val="Tahoma"/>
      <family val="2"/>
    </font>
    <font>
      <b/>
      <sz val="22"/>
      <name val="Arial"/>
      <family val="2"/>
    </font>
    <font>
      <sz val="22"/>
      <color theme="1"/>
      <name val="Calibri"/>
      <family val="2"/>
      <scheme val="minor"/>
    </font>
    <font>
      <sz val="20"/>
      <color indexed="81"/>
      <name val="Tahoma"/>
      <family val="2"/>
    </font>
    <font>
      <sz val="9"/>
      <color indexed="81"/>
      <name val="Tahoma"/>
      <family val="2"/>
    </font>
    <font>
      <b/>
      <sz val="26"/>
      <color theme="1"/>
      <name val="Arial"/>
      <family val="2"/>
    </font>
    <font>
      <b/>
      <sz val="26"/>
      <color theme="0"/>
      <name val="Arial"/>
      <family val="2"/>
    </font>
    <font>
      <b/>
      <sz val="36"/>
      <color theme="0"/>
      <name val="Arial"/>
      <family val="2"/>
    </font>
    <font>
      <sz val="11"/>
      <color theme="0"/>
      <name val="Calibri"/>
      <family val="2"/>
    </font>
    <font>
      <b/>
      <sz val="26"/>
      <color theme="0"/>
      <name val="Calibri"/>
      <family val="2"/>
    </font>
    <font>
      <b/>
      <sz val="36"/>
      <color theme="0"/>
      <name val="Calibri"/>
      <family val="2"/>
    </font>
    <font>
      <sz val="16"/>
      <name val="Arial"/>
      <family val="2"/>
    </font>
    <font>
      <b/>
      <sz val="26"/>
      <name val="Arial"/>
      <family val="2"/>
    </font>
    <font>
      <b/>
      <sz val="26"/>
      <name val="Calibri"/>
      <family val="2"/>
    </font>
    <font>
      <sz val="11"/>
      <name val="Calibri"/>
      <family val="2"/>
    </font>
    <font>
      <b/>
      <sz val="24"/>
      <color theme="1"/>
      <name val="Calibri"/>
      <family val="2"/>
      <scheme val="minor"/>
    </font>
    <font>
      <b/>
      <sz val="22"/>
      <color theme="1"/>
      <name val="Calibri"/>
      <family val="2"/>
      <scheme val="minor"/>
    </font>
    <font>
      <b/>
      <sz val="24"/>
      <color theme="1"/>
      <name val="Calibri"/>
      <family val="2"/>
    </font>
  </fonts>
  <fills count="2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339966"/>
        <bgColor rgb="FF339966"/>
      </patternFill>
    </fill>
    <fill>
      <patternFill patternType="solid">
        <fgColor rgb="FFE2EFD9"/>
        <bgColor rgb="FFE2EFD9"/>
      </patternFill>
    </fill>
    <fill>
      <patternFill patternType="solid">
        <fgColor rgb="FFFFFFCC"/>
        <bgColor rgb="FFFFFFCC"/>
      </patternFill>
    </fill>
    <fill>
      <patternFill patternType="solid">
        <fgColor rgb="FFFFFF00"/>
        <bgColor rgb="FFFFFF00"/>
      </patternFill>
    </fill>
    <fill>
      <patternFill patternType="solid">
        <fgColor rgb="FFC5E0B3"/>
        <bgColor rgb="FFC5E0B3"/>
      </patternFill>
    </fill>
    <fill>
      <patternFill patternType="solid">
        <fgColor rgb="FFFFCC00"/>
        <bgColor rgb="FFFFCC00"/>
      </patternFill>
    </fill>
    <fill>
      <patternFill patternType="solid">
        <fgColor rgb="FFCCFFCC"/>
        <bgColor rgb="FFCCFFCC"/>
      </patternFill>
    </fill>
    <fill>
      <patternFill patternType="solid">
        <fgColor rgb="FF00FFFF"/>
        <bgColor rgb="FF00FFFF"/>
      </patternFill>
    </fill>
    <fill>
      <patternFill patternType="solid">
        <fgColor rgb="FFC00000"/>
        <bgColor rgb="FF993300"/>
      </patternFill>
    </fill>
    <fill>
      <patternFill patternType="solid">
        <fgColor rgb="FFC00000"/>
        <bgColor indexed="64"/>
      </patternFill>
    </fill>
    <fill>
      <patternFill patternType="solid">
        <fgColor rgb="FFC00000"/>
        <bgColor rgb="FF548135"/>
      </patternFill>
    </fill>
    <fill>
      <patternFill patternType="solid">
        <fgColor theme="0"/>
        <bgColor indexed="64"/>
      </patternFill>
    </fill>
    <fill>
      <patternFill patternType="solid">
        <fgColor rgb="FFFFCC00"/>
        <bgColor theme="0"/>
      </patternFill>
    </fill>
    <fill>
      <patternFill patternType="solid">
        <fgColor rgb="FFFFCC00"/>
        <bgColor indexed="64"/>
      </patternFill>
    </fill>
    <fill>
      <patternFill patternType="solid">
        <fgColor rgb="FFFFFF00"/>
        <bgColor rgb="FFFEF2CB"/>
      </patternFill>
    </fill>
    <fill>
      <patternFill patternType="solid">
        <fgColor rgb="FFFFFF00"/>
        <bgColor rgb="FFE2EFD9"/>
      </patternFill>
    </fill>
    <fill>
      <patternFill patternType="solid">
        <fgColor rgb="FFFFFF00"/>
        <bgColor indexed="64"/>
      </patternFill>
    </fill>
    <fill>
      <patternFill patternType="solid">
        <fgColor rgb="FF00FFFF"/>
        <bgColor theme="0"/>
      </patternFill>
    </fill>
    <fill>
      <patternFill patternType="solid">
        <fgColor rgb="FF00FFFF"/>
        <bgColor rgb="FFFEF2CB"/>
      </patternFill>
    </fill>
    <fill>
      <patternFill patternType="solid">
        <fgColor rgb="FF00FFFF"/>
        <bgColor indexed="64"/>
      </patternFill>
    </fill>
    <fill>
      <patternFill patternType="solid">
        <fgColor rgb="FFFFCC00"/>
        <bgColor rgb="FFC5E0B3"/>
      </patternFill>
    </fill>
    <fill>
      <patternFill patternType="solid">
        <fgColor theme="9" tint="0.59999389629810485"/>
        <bgColor rgb="FFFFFF99"/>
      </patternFill>
    </fill>
    <fill>
      <patternFill patternType="solid">
        <fgColor theme="9" tint="0.59999389629810485"/>
        <bgColor indexed="64"/>
      </patternFill>
    </fill>
    <fill>
      <patternFill patternType="solid">
        <fgColor rgb="FFFFFF00"/>
        <bgColor theme="0"/>
      </patternFill>
    </fill>
  </fills>
  <borders count="79">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style="medium">
        <color rgb="FF000000"/>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01">
    <xf numFmtId="0" fontId="0" fillId="0" borderId="0" xfId="0" applyFont="1" applyAlignment="1"/>
    <xf numFmtId="0" fontId="1" fillId="2" borderId="1" xfId="0" applyFont="1" applyFill="1" applyBorder="1" applyAlignment="1"/>
    <xf numFmtId="0" fontId="2" fillId="2" borderId="1" xfId="0" applyFont="1" applyFill="1" applyBorder="1" applyAlignment="1"/>
    <xf numFmtId="0" fontId="3" fillId="2" borderId="1" xfId="0" applyFont="1" applyFill="1" applyBorder="1" applyAlignment="1"/>
    <xf numFmtId="0" fontId="4" fillId="2" borderId="1" xfId="0" applyFont="1" applyFill="1" applyBorder="1" applyAlignment="1"/>
    <xf numFmtId="0" fontId="6" fillId="2" borderId="1" xfId="0" applyFont="1" applyFill="1" applyBorder="1" applyAlignment="1"/>
    <xf numFmtId="0" fontId="7" fillId="2" borderId="1" xfId="0" applyFont="1" applyFill="1" applyBorder="1" applyAlignment="1"/>
    <xf numFmtId="0" fontId="9" fillId="0" borderId="0" xfId="0" applyFont="1" applyAlignment="1"/>
    <xf numFmtId="0" fontId="10" fillId="2" borderId="1" xfId="0" applyFont="1" applyFill="1" applyBorder="1" applyAlignment="1"/>
    <xf numFmtId="0" fontId="1" fillId="2" borderId="5" xfId="0" applyFont="1" applyFill="1" applyBorder="1" applyAlignment="1">
      <alignment horizontal="left"/>
    </xf>
    <xf numFmtId="0" fontId="7" fillId="2" borderId="6" xfId="0" applyFont="1" applyFill="1" applyBorder="1" applyAlignment="1"/>
    <xf numFmtId="0" fontId="11" fillId="2" borderId="1" xfId="0" applyFont="1" applyFill="1" applyBorder="1" applyAlignment="1"/>
    <xf numFmtId="0" fontId="12" fillId="2" borderId="1" xfId="0" applyFont="1" applyFill="1" applyBorder="1" applyAlignment="1"/>
    <xf numFmtId="0" fontId="13" fillId="2" borderId="1" xfId="0" applyFont="1" applyFill="1" applyBorder="1" applyAlignment="1"/>
    <xf numFmtId="0" fontId="13" fillId="0" borderId="0" xfId="0" applyFont="1" applyAlignment="1"/>
    <xf numFmtId="0" fontId="16" fillId="2" borderId="1" xfId="0" applyFont="1" applyFill="1" applyBorder="1" applyAlignment="1"/>
    <xf numFmtId="0" fontId="1" fillId="0" borderId="34" xfId="0" applyFont="1" applyBorder="1" applyAlignment="1">
      <alignment vertical="center"/>
    </xf>
    <xf numFmtId="0" fontId="1" fillId="0" borderId="16" xfId="0" applyFont="1" applyBorder="1" applyAlignment="1">
      <alignment vertical="center"/>
    </xf>
    <xf numFmtId="0" fontId="20" fillId="0" borderId="27" xfId="0" applyFont="1" applyBorder="1" applyAlignment="1">
      <alignment horizontal="center" vertical="center"/>
    </xf>
    <xf numFmtId="0" fontId="22" fillId="0" borderId="0" xfId="0" applyFont="1" applyAlignment="1">
      <alignment horizontal="center" vertical="center"/>
    </xf>
    <xf numFmtId="0" fontId="17" fillId="0" borderId="0" xfId="0" applyFont="1" applyAlignment="1">
      <alignment horizontal="left" vertical="center" wrapText="1"/>
    </xf>
    <xf numFmtId="3" fontId="25" fillId="0" borderId="0" xfId="0" applyNumberFormat="1" applyFont="1" applyAlignment="1">
      <alignment horizontal="center" vertical="center" wrapText="1"/>
    </xf>
    <xf numFmtId="164" fontId="21" fillId="0" borderId="0" xfId="0" applyNumberFormat="1" applyFont="1" applyAlignment="1">
      <alignment horizontal="center" vertical="center" wrapText="1"/>
    </xf>
    <xf numFmtId="49" fontId="8" fillId="0" borderId="57" xfId="0" applyNumberFormat="1" applyFont="1" applyBorder="1" applyAlignment="1">
      <alignment horizontal="left" vertical="top" wrapText="1"/>
    </xf>
    <xf numFmtId="49" fontId="8" fillId="0" borderId="40" xfId="0" applyNumberFormat="1" applyFont="1" applyBorder="1" applyAlignment="1">
      <alignment horizontal="left" vertical="top" wrapText="1"/>
    </xf>
    <xf numFmtId="0" fontId="3" fillId="7" borderId="1" xfId="0" applyFont="1" applyFill="1" applyBorder="1" applyAlignment="1"/>
    <xf numFmtId="0" fontId="3" fillId="7" borderId="4" xfId="0" applyFont="1" applyFill="1" applyBorder="1" applyAlignment="1"/>
    <xf numFmtId="0" fontId="12" fillId="0" borderId="0" xfId="0" applyFont="1" applyAlignment="1">
      <alignment horizontal="left" vertical="center" wrapText="1"/>
    </xf>
    <xf numFmtId="0" fontId="3" fillId="2" borderId="64" xfId="0" applyFont="1" applyFill="1" applyBorder="1" applyAlignment="1"/>
    <xf numFmtId="0" fontId="3" fillId="2" borderId="65" xfId="0" applyFont="1" applyFill="1" applyBorder="1" applyAlignment="1"/>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3" fillId="11" borderId="69" xfId="0" applyFont="1" applyFill="1" applyBorder="1" applyAlignment="1"/>
    <xf numFmtId="0" fontId="3" fillId="11" borderId="70" xfId="0" applyFont="1" applyFill="1" applyBorder="1" applyAlignment="1"/>
    <xf numFmtId="0" fontId="18" fillId="12" borderId="29" xfId="0" applyFont="1" applyFill="1" applyBorder="1" applyAlignment="1">
      <alignment horizontal="center"/>
    </xf>
    <xf numFmtId="49" fontId="18" fillId="12" borderId="29" xfId="0" applyNumberFormat="1" applyFont="1" applyFill="1" applyBorder="1" applyAlignment="1">
      <alignment horizontal="center" vertical="center"/>
    </xf>
    <xf numFmtId="0" fontId="40" fillId="13" borderId="29" xfId="0" applyFont="1" applyFill="1" applyBorder="1" applyAlignment="1">
      <alignment horizontal="center"/>
    </xf>
    <xf numFmtId="49" fontId="40" fillId="13" borderId="29" xfId="0" applyNumberFormat="1" applyFont="1" applyFill="1" applyBorder="1" applyAlignment="1">
      <alignment horizontal="center" vertical="center"/>
    </xf>
    <xf numFmtId="0" fontId="40" fillId="12" borderId="29" xfId="0" applyFont="1" applyFill="1" applyBorder="1" applyAlignment="1">
      <alignment horizontal="center"/>
    </xf>
    <xf numFmtId="49" fontId="40" fillId="12" borderId="29" xfId="0" applyNumberFormat="1" applyFont="1" applyFill="1" applyBorder="1" applyAlignment="1">
      <alignment horizontal="center" vertical="center"/>
    </xf>
    <xf numFmtId="49" fontId="24" fillId="4" borderId="30" xfId="0" applyNumberFormat="1" applyFont="1" applyFill="1" applyBorder="1" applyAlignment="1">
      <alignment horizontal="left" vertical="top" wrapText="1"/>
    </xf>
    <xf numFmtId="0" fontId="5" fillId="0" borderId="41" xfId="0" applyFont="1" applyBorder="1"/>
    <xf numFmtId="0" fontId="5" fillId="0" borderId="42" xfId="0" applyFont="1" applyBorder="1"/>
    <xf numFmtId="49" fontId="8" fillId="0" borderId="46" xfId="0" applyNumberFormat="1" applyFont="1" applyBorder="1" applyAlignment="1">
      <alignment horizontal="left" vertical="center" wrapText="1"/>
    </xf>
    <xf numFmtId="0" fontId="5" fillId="0" borderId="47" xfId="0" applyFont="1" applyBorder="1"/>
    <xf numFmtId="0" fontId="5" fillId="0" borderId="48" xfId="0" applyFont="1" applyBorder="1"/>
    <xf numFmtId="0" fontId="12" fillId="6" borderId="53" xfId="0" applyFont="1" applyFill="1" applyBorder="1" applyAlignment="1">
      <alignment horizontal="left" vertical="center" wrapText="1"/>
    </xf>
    <xf numFmtId="0" fontId="5" fillId="0" borderId="54" xfId="0" applyFont="1" applyBorder="1"/>
    <xf numFmtId="0" fontId="5" fillId="0" borderId="55" xfId="0" applyFont="1" applyBorder="1"/>
    <xf numFmtId="0" fontId="40" fillId="14" borderId="30" xfId="0" applyFont="1" applyFill="1" applyBorder="1" applyAlignment="1">
      <alignment horizontal="center"/>
    </xf>
    <xf numFmtId="0" fontId="39" fillId="13" borderId="31" xfId="0" applyFont="1" applyFill="1" applyBorder="1"/>
    <xf numFmtId="49" fontId="40" fillId="12" borderId="30" xfId="0" applyNumberFormat="1" applyFont="1" applyFill="1" applyBorder="1" applyAlignment="1">
      <alignment horizontal="center" vertical="center"/>
    </xf>
    <xf numFmtId="0" fontId="41" fillId="12" borderId="19" xfId="0" applyFont="1" applyFill="1" applyBorder="1" applyAlignment="1">
      <alignment horizontal="center" vertical="center"/>
    </xf>
    <xf numFmtId="0" fontId="39" fillId="13" borderId="24" xfId="0" applyFont="1" applyFill="1" applyBorder="1"/>
    <xf numFmtId="0" fontId="39" fillId="13" borderId="25" xfId="0" applyFont="1" applyFill="1" applyBorder="1"/>
    <xf numFmtId="0" fontId="39" fillId="13" borderId="27" xfId="0" applyFont="1" applyFill="1" applyBorder="1"/>
    <xf numFmtId="0" fontId="27" fillId="13" borderId="0" xfId="0" applyFont="1" applyFill="1" applyAlignment="1"/>
    <xf numFmtId="0" fontId="39" fillId="13" borderId="32" xfId="0" applyFont="1" applyFill="1" applyBorder="1"/>
    <xf numFmtId="0" fontId="39" fillId="13" borderId="34" xfId="0" applyFont="1" applyFill="1" applyBorder="1"/>
    <xf numFmtId="0" fontId="39" fillId="13" borderId="16" xfId="0" applyFont="1" applyFill="1" applyBorder="1"/>
    <xf numFmtId="0" fontId="39" fillId="13" borderId="36" xfId="0" applyFont="1" applyFill="1" applyBorder="1"/>
    <xf numFmtId="49" fontId="18" fillId="4" borderId="30" xfId="0" applyNumberFormat="1" applyFont="1" applyFill="1" applyBorder="1" applyAlignment="1">
      <alignment horizontal="left" vertical="top" wrapText="1"/>
    </xf>
    <xf numFmtId="0" fontId="22" fillId="0" borderId="38" xfId="0" applyFont="1" applyBorder="1" applyAlignment="1">
      <alignment horizontal="center" vertical="center"/>
    </xf>
    <xf numFmtId="0" fontId="5" fillId="0" borderId="44" xfId="0" applyFont="1" applyBorder="1"/>
    <xf numFmtId="0" fontId="5" fillId="0" borderId="45" xfId="0" applyFont="1" applyBorder="1"/>
    <xf numFmtId="0" fontId="17" fillId="0" borderId="38" xfId="0" applyFont="1" applyBorder="1" applyAlignment="1">
      <alignment horizontal="center" vertical="center" wrapText="1"/>
    </xf>
    <xf numFmtId="0" fontId="37" fillId="12" borderId="18" xfId="0" applyFont="1" applyFill="1" applyBorder="1" applyAlignment="1">
      <alignment horizontal="center" wrapText="1"/>
    </xf>
    <xf numFmtId="0" fontId="39" fillId="13" borderId="26" xfId="0" applyFont="1" applyFill="1" applyBorder="1"/>
    <xf numFmtId="0" fontId="39" fillId="13" borderId="33" xfId="0" applyFont="1" applyFill="1" applyBorder="1"/>
    <xf numFmtId="0" fontId="38" fillId="12" borderId="19" xfId="0" applyFont="1" applyFill="1" applyBorder="1" applyAlignment="1">
      <alignment horizontal="center" vertical="center" wrapText="1"/>
    </xf>
    <xf numFmtId="0" fontId="39" fillId="13" borderId="20" xfId="0" applyFont="1" applyFill="1" applyBorder="1"/>
    <xf numFmtId="0" fontId="39" fillId="13" borderId="28" xfId="0" applyFont="1" applyFill="1" applyBorder="1"/>
    <xf numFmtId="0" fontId="39" fillId="13" borderId="35" xfId="0" applyFont="1" applyFill="1" applyBorder="1"/>
    <xf numFmtId="0" fontId="40" fillId="12" borderId="21" xfId="0" applyFont="1" applyFill="1" applyBorder="1" applyAlignment="1">
      <alignment horizontal="center"/>
    </xf>
    <xf numFmtId="0" fontId="39" fillId="13" borderId="23" xfId="0" applyFont="1" applyFill="1" applyBorder="1"/>
    <xf numFmtId="0" fontId="39" fillId="13" borderId="22" xfId="0" applyFont="1" applyFill="1" applyBorder="1"/>
    <xf numFmtId="0" fontId="20" fillId="25" borderId="50" xfId="0" applyFont="1" applyFill="1" applyBorder="1" applyAlignment="1">
      <alignment horizontal="center" vertical="center"/>
    </xf>
    <xf numFmtId="0" fontId="5" fillId="26" borderId="51" xfId="0" applyFont="1" applyFill="1" applyBorder="1"/>
    <xf numFmtId="0" fontId="5" fillId="26" borderId="52" xfId="0" applyFont="1" applyFill="1" applyBorder="1"/>
    <xf numFmtId="0" fontId="6" fillId="0" borderId="38" xfId="0" applyFont="1" applyBorder="1" applyAlignment="1">
      <alignment horizontal="center" vertical="center" wrapText="1"/>
    </xf>
    <xf numFmtId="164" fontId="21" fillId="0" borderId="38" xfId="0" applyNumberFormat="1" applyFont="1" applyBorder="1" applyAlignment="1">
      <alignment horizontal="center" vertical="center" wrapText="1"/>
    </xf>
    <xf numFmtId="0" fontId="5" fillId="0" borderId="45" xfId="0" applyFont="1" applyBorder="1" applyAlignment="1">
      <alignment horizontal="center"/>
    </xf>
    <xf numFmtId="3" fontId="21" fillId="0" borderId="38" xfId="0" applyNumberFormat="1" applyFont="1" applyBorder="1" applyAlignment="1">
      <alignment horizontal="center" vertical="center" wrapText="1"/>
    </xf>
    <xf numFmtId="0" fontId="9" fillId="0" borderId="30" xfId="0" applyFont="1" applyBorder="1" applyAlignment="1">
      <alignment horizontal="left" vertical="center" wrapText="1"/>
    </xf>
    <xf numFmtId="0" fontId="9" fillId="5" borderId="30" xfId="0" applyFont="1" applyFill="1" applyBorder="1" applyAlignment="1">
      <alignment horizontal="left" vertical="center" wrapText="1"/>
    </xf>
    <xf numFmtId="164" fontId="21" fillId="0" borderId="39" xfId="0" applyNumberFormat="1" applyFont="1" applyBorder="1" applyAlignment="1">
      <alignment horizontal="center" vertical="center" wrapText="1"/>
    </xf>
    <xf numFmtId="0" fontId="5" fillId="0" borderId="40" xfId="0" applyFont="1" applyBorder="1"/>
    <xf numFmtId="0" fontId="5" fillId="0" borderId="27" xfId="0" applyFont="1" applyBorder="1"/>
    <xf numFmtId="0" fontId="5" fillId="0" borderId="28" xfId="0" applyFont="1" applyBorder="1"/>
    <xf numFmtId="0" fontId="5" fillId="0" borderId="34" xfId="0" applyFont="1" applyBorder="1"/>
    <xf numFmtId="0" fontId="5" fillId="0" borderId="35" xfId="0" applyFont="1" applyBorder="1"/>
    <xf numFmtId="0" fontId="43" fillId="0" borderId="38" xfId="0" applyFont="1" applyBorder="1" applyAlignment="1">
      <alignment horizontal="center" vertical="center" wrapText="1"/>
    </xf>
    <xf numFmtId="0" fontId="45" fillId="0" borderId="45" xfId="0" applyFont="1" applyBorder="1" applyAlignment="1">
      <alignment horizontal="center"/>
    </xf>
    <xf numFmtId="0" fontId="5" fillId="26" borderId="56" xfId="0" applyFont="1" applyFill="1" applyBorder="1"/>
    <xf numFmtId="0" fontId="17" fillId="0" borderId="38" xfId="0" applyFont="1" applyBorder="1" applyAlignment="1">
      <alignment horizontal="left" vertical="center" wrapText="1"/>
    </xf>
    <xf numFmtId="0" fontId="5" fillId="0" borderId="56" xfId="0" applyFont="1" applyBorder="1"/>
    <xf numFmtId="0" fontId="43" fillId="0" borderId="38" xfId="0" applyFont="1" applyBorder="1" applyAlignment="1">
      <alignment horizontal="left" vertical="center" wrapText="1"/>
    </xf>
    <xf numFmtId="0" fontId="45" fillId="0" borderId="45" xfId="0" applyFont="1" applyBorder="1"/>
    <xf numFmtId="3" fontId="21" fillId="21" borderId="38" xfId="0" applyNumberFormat="1" applyFont="1" applyFill="1" applyBorder="1" applyAlignment="1">
      <alignment horizontal="center" vertical="center" wrapText="1"/>
    </xf>
    <xf numFmtId="0" fontId="5" fillId="23" borderId="44" xfId="0" applyFont="1" applyFill="1" applyBorder="1"/>
    <xf numFmtId="0" fontId="5" fillId="23" borderId="45" xfId="0" applyFont="1" applyFill="1" applyBorder="1"/>
    <xf numFmtId="3" fontId="21" fillId="22" borderId="38" xfId="0" applyNumberFormat="1" applyFont="1" applyFill="1" applyBorder="1" applyAlignment="1">
      <alignment horizontal="center" vertical="center" wrapText="1"/>
    </xf>
    <xf numFmtId="0" fontId="32" fillId="0" borderId="2" xfId="0" applyFont="1" applyFill="1" applyBorder="1" applyAlignment="1">
      <alignment horizontal="center"/>
    </xf>
    <xf numFmtId="0" fontId="8" fillId="0" borderId="0" xfId="0" applyFont="1" applyAlignment="1">
      <alignment horizontal="center"/>
    </xf>
    <xf numFmtId="0" fontId="0" fillId="0" borderId="0" xfId="0" applyFont="1" applyAlignment="1"/>
    <xf numFmtId="0" fontId="30" fillId="15" borderId="0" xfId="0" applyFont="1" applyFill="1" applyAlignment="1" applyProtection="1">
      <alignment horizontal="center"/>
      <protection locked="0"/>
    </xf>
    <xf numFmtId="0" fontId="3" fillId="3" borderId="2" xfId="0" applyFont="1" applyFill="1" applyBorder="1" applyAlignment="1">
      <alignment horizontal="center"/>
    </xf>
    <xf numFmtId="0" fontId="5" fillId="0" borderId="3" xfId="0" applyFont="1" applyBorder="1"/>
    <xf numFmtId="0" fontId="5" fillId="0" borderId="4" xfId="0" applyFont="1" applyBorder="1"/>
    <xf numFmtId="0" fontId="32" fillId="15" borderId="71" xfId="0" applyFont="1" applyFill="1" applyBorder="1" applyProtection="1">
      <protection locked="0"/>
    </xf>
    <xf numFmtId="0" fontId="33" fillId="15" borderId="71" xfId="0" applyFont="1" applyFill="1" applyBorder="1" applyProtection="1">
      <protection locked="0"/>
    </xf>
    <xf numFmtId="14" fontId="14" fillId="3" borderId="10" xfId="0" applyNumberFormat="1" applyFont="1" applyFill="1" applyBorder="1" applyAlignment="1">
      <alignment horizontal="center"/>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14" fontId="15" fillId="3" borderId="10" xfId="0" applyNumberFormat="1" applyFont="1" applyFill="1" applyBorder="1" applyAlignment="1">
      <alignment horizontal="center"/>
    </xf>
    <xf numFmtId="0" fontId="29" fillId="12" borderId="19" xfId="0" applyFont="1" applyFill="1" applyBorder="1" applyAlignment="1">
      <alignment horizontal="center" vertical="center"/>
    </xf>
    <xf numFmtId="0" fontId="3" fillId="13" borderId="24" xfId="0" applyFont="1" applyFill="1" applyBorder="1"/>
    <xf numFmtId="0" fontId="3" fillId="13" borderId="25" xfId="0" applyFont="1" applyFill="1" applyBorder="1"/>
    <xf numFmtId="0" fontId="3" fillId="13" borderId="27" xfId="0" applyFont="1" applyFill="1" applyBorder="1"/>
    <xf numFmtId="0" fontId="0" fillId="13" borderId="0" xfId="0" applyFont="1" applyFill="1" applyAlignment="1"/>
    <xf numFmtId="0" fontId="3" fillId="13" borderId="32" xfId="0" applyFont="1" applyFill="1" applyBorder="1"/>
    <xf numFmtId="0" fontId="3" fillId="13" borderId="34" xfId="0" applyFont="1" applyFill="1" applyBorder="1"/>
    <xf numFmtId="0" fontId="3" fillId="13" borderId="16" xfId="0" applyFont="1" applyFill="1" applyBorder="1"/>
    <xf numFmtId="0" fontId="3" fillId="13" borderId="36" xfId="0" applyFont="1" applyFill="1" applyBorder="1"/>
    <xf numFmtId="0" fontId="18" fillId="14" borderId="30" xfId="0" applyFont="1" applyFill="1" applyBorder="1" applyAlignment="1">
      <alignment horizontal="center"/>
    </xf>
    <xf numFmtId="0" fontId="3" fillId="13" borderId="31" xfId="0" applyFont="1" applyFill="1" applyBorder="1"/>
    <xf numFmtId="49" fontId="18" fillId="12" borderId="30" xfId="0" applyNumberFormat="1" applyFont="1" applyFill="1" applyBorder="1" applyAlignment="1">
      <alignment horizontal="center" vertical="center"/>
    </xf>
    <xf numFmtId="0" fontId="22" fillId="18" borderId="38" xfId="0" applyFont="1" applyFill="1" applyBorder="1" applyAlignment="1">
      <alignment horizontal="center" vertical="center"/>
    </xf>
    <xf numFmtId="0" fontId="5" fillId="20" borderId="44" xfId="0" applyFont="1" applyFill="1" applyBorder="1"/>
    <xf numFmtId="0" fontId="5" fillId="20" borderId="45" xfId="0" applyFont="1" applyFill="1" applyBorder="1"/>
    <xf numFmtId="0" fontId="17" fillId="19" borderId="38" xfId="0" applyFont="1" applyFill="1" applyBorder="1" applyAlignment="1">
      <alignment horizontal="center" vertical="center" wrapText="1"/>
    </xf>
    <xf numFmtId="3" fontId="21" fillId="19" borderId="38" xfId="0" applyNumberFormat="1" applyFont="1" applyFill="1" applyBorder="1" applyAlignment="1">
      <alignment horizontal="center" vertical="center" wrapText="1"/>
    </xf>
    <xf numFmtId="0" fontId="23" fillId="12" borderId="18" xfId="0" applyFont="1" applyFill="1" applyBorder="1" applyAlignment="1">
      <alignment horizontal="center" wrapText="1"/>
    </xf>
    <xf numFmtId="0" fontId="3" fillId="13" borderId="26" xfId="0" applyFont="1" applyFill="1" applyBorder="1"/>
    <xf numFmtId="0" fontId="3" fillId="13" borderId="33" xfId="0" applyFont="1" applyFill="1" applyBorder="1"/>
    <xf numFmtId="0" fontId="28" fillId="12" borderId="19" xfId="0" applyFont="1" applyFill="1" applyBorder="1" applyAlignment="1">
      <alignment horizontal="center" vertical="center" wrapText="1"/>
    </xf>
    <xf numFmtId="0" fontId="3" fillId="13" borderId="20" xfId="0" applyFont="1" applyFill="1" applyBorder="1"/>
    <xf numFmtId="0" fontId="3" fillId="13" borderId="28" xfId="0" applyFont="1" applyFill="1" applyBorder="1"/>
    <xf numFmtId="0" fontId="3" fillId="13" borderId="35" xfId="0" applyFont="1" applyFill="1" applyBorder="1"/>
    <xf numFmtId="0" fontId="18" fillId="12" borderId="21" xfId="0" applyFont="1" applyFill="1" applyBorder="1" applyAlignment="1">
      <alignment horizontal="center"/>
    </xf>
    <xf numFmtId="0" fontId="3" fillId="13" borderId="22" xfId="0" applyFont="1" applyFill="1" applyBorder="1"/>
    <xf numFmtId="0" fontId="3" fillId="13" borderId="23" xfId="0" applyFont="1" applyFill="1" applyBorder="1"/>
    <xf numFmtId="0" fontId="40" fillId="13" borderId="21" xfId="0" applyFont="1" applyFill="1" applyBorder="1" applyAlignment="1">
      <alignment horizontal="center"/>
    </xf>
    <xf numFmtId="0" fontId="40" fillId="13" borderId="30" xfId="0" applyFont="1" applyFill="1" applyBorder="1" applyAlignment="1">
      <alignment horizontal="center"/>
    </xf>
    <xf numFmtId="49" fontId="40" fillId="13" borderId="30" xfId="0" applyNumberFormat="1" applyFont="1" applyFill="1" applyBorder="1" applyAlignment="1">
      <alignment horizontal="center" vertical="center"/>
    </xf>
    <xf numFmtId="0" fontId="20" fillId="25" borderId="37" xfId="0" applyFont="1" applyFill="1" applyBorder="1" applyAlignment="1">
      <alignment horizontal="center" vertical="center"/>
    </xf>
    <xf numFmtId="0" fontId="5" fillId="26" borderId="43" xfId="0" applyFont="1" applyFill="1" applyBorder="1"/>
    <xf numFmtId="0" fontId="5" fillId="26" borderId="49" xfId="0" applyFont="1" applyFill="1" applyBorder="1"/>
    <xf numFmtId="0" fontId="41" fillId="13" borderId="19" xfId="0" applyFont="1" applyFill="1" applyBorder="1" applyAlignment="1">
      <alignment horizontal="center" vertical="center"/>
    </xf>
    <xf numFmtId="0" fontId="37" fillId="13" borderId="18" xfId="0" applyFont="1" applyFill="1" applyBorder="1" applyAlignment="1">
      <alignment horizontal="center" wrapText="1"/>
    </xf>
    <xf numFmtId="0" fontId="38" fillId="13" borderId="19" xfId="0" applyFont="1" applyFill="1" applyBorder="1" applyAlignment="1">
      <alignment horizontal="center" vertical="center" wrapText="1"/>
    </xf>
    <xf numFmtId="0" fontId="46" fillId="0" borderId="73" xfId="0" applyFont="1" applyBorder="1" applyAlignment="1" applyProtection="1">
      <alignment horizontal="left" vertical="center" wrapText="1"/>
      <protection locked="0"/>
    </xf>
    <xf numFmtId="0" fontId="46" fillId="0" borderId="74" xfId="0" applyFont="1" applyBorder="1" applyAlignment="1" applyProtection="1">
      <alignment horizontal="left" vertical="center" wrapText="1"/>
      <protection locked="0"/>
    </xf>
    <xf numFmtId="0" fontId="46" fillId="0" borderId="75" xfId="0" applyFont="1" applyBorder="1" applyAlignment="1" applyProtection="1">
      <alignment horizontal="left" vertical="center" wrapText="1"/>
      <protection locked="0"/>
    </xf>
    <xf numFmtId="0" fontId="12" fillId="0" borderId="39" xfId="0" applyFont="1" applyBorder="1" applyAlignment="1">
      <alignment horizontal="left" vertical="center" wrapText="1"/>
    </xf>
    <xf numFmtId="0" fontId="5" fillId="0" borderId="57" xfId="0" applyFont="1" applyBorder="1"/>
    <xf numFmtId="0" fontId="48" fillId="0" borderId="30" xfId="0" applyFont="1" applyBorder="1" applyAlignment="1">
      <alignment horizontal="left" vertical="center" wrapText="1"/>
    </xf>
    <xf numFmtId="3" fontId="44" fillId="9" borderId="38" xfId="0" applyNumberFormat="1" applyFont="1" applyFill="1" applyBorder="1" applyAlignment="1">
      <alignment horizontal="center" vertical="center" wrapText="1"/>
    </xf>
    <xf numFmtId="0" fontId="45" fillId="17" borderId="45" xfId="0" applyFont="1" applyFill="1" applyBorder="1"/>
    <xf numFmtId="0" fontId="43" fillId="9" borderId="38" xfId="0" applyFont="1" applyFill="1" applyBorder="1" applyAlignment="1">
      <alignment horizontal="center" vertical="center" wrapText="1"/>
    </xf>
    <xf numFmtId="0" fontId="45" fillId="17" borderId="45" xfId="0" applyFont="1" applyFill="1" applyBorder="1" applyAlignment="1">
      <alignment horizontal="center"/>
    </xf>
    <xf numFmtId="3" fontId="21" fillId="7" borderId="38" xfId="0" applyNumberFormat="1" applyFont="1" applyFill="1" applyBorder="1" applyAlignment="1">
      <alignment horizontal="center" vertical="center" wrapText="1"/>
    </xf>
    <xf numFmtId="0" fontId="42" fillId="24" borderId="38" xfId="0" applyFont="1" applyFill="1" applyBorder="1" applyAlignment="1">
      <alignment horizontal="center" vertical="center"/>
    </xf>
    <xf numFmtId="49" fontId="24" fillId="4" borderId="41" xfId="0" applyNumberFormat="1" applyFont="1" applyFill="1" applyBorder="1" applyAlignment="1">
      <alignment horizontal="left" vertical="top" wrapText="1"/>
    </xf>
    <xf numFmtId="49" fontId="8" fillId="0" borderId="47" xfId="0" applyNumberFormat="1" applyFont="1" applyBorder="1" applyAlignment="1">
      <alignment horizontal="left" vertical="center" wrapText="1"/>
    </xf>
    <xf numFmtId="0" fontId="22" fillId="0" borderId="72" xfId="0" applyFont="1" applyBorder="1" applyAlignment="1">
      <alignment horizontal="center" vertical="center"/>
    </xf>
    <xf numFmtId="0" fontId="0" fillId="0" borderId="72" xfId="0" applyFont="1" applyBorder="1" applyAlignment="1"/>
    <xf numFmtId="0" fontId="5" fillId="0" borderId="72" xfId="0" applyFont="1" applyBorder="1"/>
    <xf numFmtId="0" fontId="17" fillId="0" borderId="72" xfId="0" applyFont="1" applyBorder="1" applyAlignment="1">
      <alignment horizontal="center" vertical="center" wrapText="1"/>
    </xf>
    <xf numFmtId="3" fontId="21" fillId="0" borderId="72" xfId="0" applyNumberFormat="1" applyFont="1" applyBorder="1" applyAlignment="1">
      <alignment horizontal="center" vertical="center" wrapText="1"/>
    </xf>
    <xf numFmtId="164" fontId="21" fillId="0" borderId="72" xfId="0" applyNumberFormat="1" applyFont="1" applyBorder="1" applyAlignment="1">
      <alignment horizontal="center" vertical="center" wrapText="1"/>
    </xf>
    <xf numFmtId="49" fontId="47" fillId="0" borderId="76" xfId="0" applyNumberFormat="1" applyFont="1" applyBorder="1" applyAlignment="1" applyProtection="1">
      <alignment horizontal="left" vertical="center" wrapText="1"/>
      <protection locked="0"/>
    </xf>
    <xf numFmtId="49" fontId="47" fillId="0" borderId="77" xfId="0" applyNumberFormat="1" applyFont="1" applyBorder="1" applyAlignment="1" applyProtection="1">
      <alignment horizontal="left" vertical="center" wrapText="1"/>
      <protection locked="0"/>
    </xf>
    <xf numFmtId="49" fontId="47" fillId="0" borderId="78" xfId="0" applyNumberFormat="1" applyFont="1" applyBorder="1" applyAlignment="1" applyProtection="1">
      <alignment horizontal="left" vertical="center" wrapText="1"/>
      <protection locked="0"/>
    </xf>
    <xf numFmtId="0" fontId="22" fillId="9" borderId="38" xfId="0" applyFont="1" applyFill="1" applyBorder="1" applyAlignment="1">
      <alignment horizontal="center" vertical="center"/>
    </xf>
    <xf numFmtId="0" fontId="5" fillId="0" borderId="61" xfId="0" applyFont="1" applyBorder="1"/>
    <xf numFmtId="0" fontId="36" fillId="16" borderId="38" xfId="0" applyFont="1" applyFill="1" applyBorder="1" applyAlignment="1">
      <alignment horizontal="center" vertical="center" wrapText="1"/>
    </xf>
    <xf numFmtId="0" fontId="5" fillId="17" borderId="44" xfId="0" applyFont="1" applyFill="1" applyBorder="1"/>
    <xf numFmtId="0" fontId="5" fillId="17" borderId="61" xfId="0" applyFont="1" applyFill="1" applyBorder="1"/>
    <xf numFmtId="3" fontId="21" fillId="9" borderId="38" xfId="0" applyNumberFormat="1" applyFont="1" applyFill="1" applyBorder="1" applyAlignment="1">
      <alignment horizontal="center" vertical="center" wrapText="1"/>
    </xf>
    <xf numFmtId="0" fontId="5" fillId="0" borderId="62" xfId="0" applyFont="1" applyBorder="1"/>
    <xf numFmtId="0" fontId="5" fillId="0" borderId="63" xfId="0" applyFont="1" applyBorder="1"/>
    <xf numFmtId="0" fontId="21" fillId="3" borderId="2" xfId="0" applyFont="1" applyFill="1" applyBorder="1" applyAlignment="1">
      <alignment horizontal="center" vertical="center"/>
    </xf>
    <xf numFmtId="0" fontId="21" fillId="10" borderId="66" xfId="0" applyFont="1" applyFill="1" applyBorder="1" applyAlignment="1">
      <alignment horizontal="center" vertical="center"/>
    </xf>
    <xf numFmtId="0" fontId="5" fillId="0" borderId="67" xfId="0" applyFont="1" applyBorder="1"/>
    <xf numFmtId="0" fontId="5" fillId="0" borderId="68" xfId="0" applyFont="1" applyBorder="1"/>
    <xf numFmtId="0" fontId="19" fillId="8" borderId="7" xfId="0" applyFont="1" applyFill="1" applyBorder="1" applyAlignment="1">
      <alignment horizontal="center" vertical="center" wrapText="1"/>
    </xf>
    <xf numFmtId="0" fontId="5" fillId="0" borderId="8" xfId="0" applyFont="1" applyBorder="1"/>
    <xf numFmtId="0" fontId="5" fillId="0" borderId="9" xfId="0" applyFont="1" applyBorder="1"/>
    <xf numFmtId="0" fontId="12" fillId="10" borderId="2" xfId="0" applyFont="1" applyFill="1" applyBorder="1" applyAlignment="1">
      <alignment horizontal="left" vertical="center" wrapText="1"/>
    </xf>
    <xf numFmtId="0" fontId="21" fillId="3" borderId="2" xfId="0" applyFont="1" applyFill="1" applyBorder="1" applyAlignment="1">
      <alignment horizontal="center"/>
    </xf>
    <xf numFmtId="0" fontId="26" fillId="3" borderId="2" xfId="0" applyFont="1" applyFill="1" applyBorder="1" applyAlignment="1">
      <alignment horizontal="center"/>
    </xf>
    <xf numFmtId="0" fontId="21" fillId="8" borderId="66" xfId="0" applyFont="1" applyFill="1" applyBorder="1" applyAlignment="1">
      <alignment horizontal="center" vertical="center" wrapText="1"/>
    </xf>
    <xf numFmtId="0" fontId="20" fillId="27" borderId="58" xfId="0" applyFont="1" applyFill="1" applyBorder="1" applyAlignment="1">
      <alignment horizontal="center" vertical="center"/>
    </xf>
    <xf numFmtId="0" fontId="5" fillId="20" borderId="59" xfId="0" applyFont="1" applyFill="1" applyBorder="1"/>
    <xf numFmtId="0" fontId="5" fillId="20" borderId="60" xfId="0" applyFont="1" applyFill="1" applyBorder="1"/>
  </cellXfs>
  <cellStyles count="1">
    <cellStyle name="Normal" xfId="0" builtinId="0"/>
  </cellStyles>
  <dxfs count="0"/>
  <tableStyles count="0" defaultTableStyle="TableStyleMedium2" defaultPivotStyle="PivotStyleLight16"/>
  <colors>
    <mruColors>
      <color rgb="FFFFCC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16</xdr:col>
      <xdr:colOff>876300</xdr:colOff>
      <xdr:row>1</xdr:row>
      <xdr:rowOff>47625</xdr:rowOff>
    </xdr:from>
    <xdr:ext cx="4467225" cy="23717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tabSelected="1" view="pageBreakPreview" zoomScale="25" zoomScaleNormal="25" zoomScaleSheetLayoutView="25" workbookViewId="0">
      <selection activeCell="F17" sqref="F17:G19"/>
    </sheetView>
  </sheetViews>
  <sheetFormatPr baseColWidth="10" defaultColWidth="14.42578125" defaultRowHeight="15" customHeight="1" x14ac:dyDescent="0.25"/>
  <cols>
    <col min="1" max="1" width="10.28515625" customWidth="1"/>
    <col min="2" max="2" width="24.42578125" customWidth="1"/>
    <col min="3" max="3" width="90.7109375" customWidth="1"/>
    <col min="4" max="4" width="41.5703125" customWidth="1"/>
    <col min="5" max="5" width="41" customWidth="1"/>
    <col min="6" max="6" width="13.7109375" customWidth="1"/>
    <col min="7" max="7" width="24.5703125" customWidth="1"/>
    <col min="8" max="8" width="13.7109375" customWidth="1"/>
    <col min="9" max="9" width="25.28515625" customWidth="1"/>
    <col min="10" max="10" width="24.7109375" customWidth="1"/>
    <col min="11" max="11" width="35.5703125" customWidth="1"/>
    <col min="12" max="18" width="24.7109375" customWidth="1"/>
    <col min="19" max="19" width="34.42578125" customWidth="1"/>
    <col min="20" max="26" width="10" customWidth="1"/>
  </cols>
  <sheetData>
    <row r="1" spans="1:26" ht="18" customHeight="1" x14ac:dyDescent="0.25">
      <c r="A1" s="1" t="s">
        <v>0</v>
      </c>
      <c r="B1" s="2"/>
      <c r="C1" s="3"/>
      <c r="D1" s="3"/>
      <c r="E1" s="3"/>
      <c r="F1" s="3"/>
      <c r="G1" s="3"/>
      <c r="H1" s="3"/>
      <c r="I1" s="3"/>
      <c r="J1" s="3"/>
      <c r="K1" s="3"/>
      <c r="L1" s="3"/>
      <c r="M1" s="3"/>
      <c r="N1" s="3"/>
      <c r="O1" s="3"/>
      <c r="P1" s="3"/>
      <c r="Q1" s="3"/>
      <c r="R1" s="3"/>
      <c r="S1" s="3"/>
    </row>
    <row r="2" spans="1:26" ht="27.75" customHeight="1" x14ac:dyDescent="0.4">
      <c r="A2" s="1" t="s">
        <v>1</v>
      </c>
      <c r="B2" s="2"/>
      <c r="C2" s="3"/>
      <c r="D2" s="3"/>
      <c r="E2" s="102" t="s">
        <v>2</v>
      </c>
      <c r="F2" s="102"/>
      <c r="G2" s="102"/>
      <c r="H2" s="102"/>
      <c r="I2" s="102"/>
      <c r="J2" s="102"/>
      <c r="K2" s="102"/>
      <c r="L2" s="4"/>
      <c r="M2" s="4"/>
      <c r="N2" s="3"/>
      <c r="O2" s="3"/>
      <c r="P2" s="3"/>
      <c r="Q2" s="3"/>
      <c r="R2" s="3"/>
      <c r="S2" s="3"/>
    </row>
    <row r="3" spans="1:26" x14ac:dyDescent="0.25">
      <c r="A3" s="3"/>
      <c r="B3" s="3"/>
      <c r="C3" s="3"/>
      <c r="D3" s="3"/>
      <c r="E3" s="3"/>
      <c r="F3" s="3"/>
      <c r="G3" s="3"/>
      <c r="H3" s="3"/>
      <c r="I3" s="3"/>
      <c r="J3" s="3"/>
      <c r="K3" s="3"/>
      <c r="L3" s="3"/>
      <c r="M3" s="3"/>
      <c r="N3" s="3"/>
      <c r="O3" s="3"/>
      <c r="P3" s="3"/>
      <c r="Q3" s="3"/>
      <c r="R3" s="3"/>
      <c r="S3" s="3"/>
    </row>
    <row r="4" spans="1:26" ht="31.5" customHeight="1" x14ac:dyDescent="0.5">
      <c r="A4" s="5"/>
      <c r="B4" s="6"/>
      <c r="C4" s="3"/>
      <c r="D4" s="3"/>
      <c r="E4" s="103"/>
      <c r="F4" s="104"/>
      <c r="G4" s="104"/>
      <c r="H4" s="104"/>
      <c r="I4" s="104"/>
      <c r="J4" s="104"/>
      <c r="K4" s="104"/>
      <c r="L4" s="104"/>
      <c r="M4" s="104"/>
      <c r="N4" s="7"/>
      <c r="O4" s="3"/>
      <c r="P4" s="3"/>
      <c r="Q4" s="3"/>
      <c r="R4" s="3"/>
      <c r="S4" s="3"/>
    </row>
    <row r="5" spans="1:26" ht="27.75" customHeight="1" x14ac:dyDescent="0.4">
      <c r="A5" s="3"/>
      <c r="B5" s="3"/>
      <c r="C5" s="3"/>
      <c r="E5" s="105" t="s">
        <v>3</v>
      </c>
      <c r="F5" s="105"/>
      <c r="G5" s="105"/>
      <c r="H5" s="105"/>
      <c r="I5" s="105"/>
      <c r="J5" s="105"/>
      <c r="K5" s="105"/>
      <c r="L5" s="8"/>
      <c r="M5" s="8"/>
      <c r="N5" s="8"/>
      <c r="O5" s="3"/>
      <c r="P5" s="3"/>
      <c r="Q5" s="3"/>
      <c r="R5" s="3"/>
      <c r="S5" s="3"/>
    </row>
    <row r="6" spans="1:26" x14ac:dyDescent="0.25">
      <c r="A6" s="3"/>
      <c r="B6" s="3"/>
      <c r="C6" s="3"/>
      <c r="D6" s="3"/>
      <c r="E6" s="3"/>
      <c r="F6" s="3"/>
      <c r="G6" s="3"/>
      <c r="H6" s="3"/>
      <c r="I6" s="3"/>
      <c r="J6" s="3"/>
      <c r="K6" s="3"/>
      <c r="L6" s="3"/>
      <c r="M6" s="3"/>
      <c r="N6" s="3"/>
      <c r="O6" s="3"/>
      <c r="P6" s="3"/>
      <c r="Q6" s="3"/>
      <c r="R6" s="3"/>
      <c r="S6" s="3"/>
    </row>
    <row r="7" spans="1:26" ht="21" customHeight="1" x14ac:dyDescent="0.3">
      <c r="A7" s="3"/>
      <c r="B7" s="3"/>
      <c r="C7" s="5" t="s">
        <v>4</v>
      </c>
      <c r="D7" s="9" t="s">
        <v>5</v>
      </c>
      <c r="E7" s="3"/>
      <c r="F7" s="3"/>
      <c r="G7" s="3"/>
      <c r="H7" s="3"/>
      <c r="I7" s="3"/>
      <c r="J7" s="3"/>
      <c r="K7" s="3"/>
      <c r="L7" s="3"/>
      <c r="M7" s="3"/>
      <c r="N7" s="3"/>
      <c r="O7" s="3"/>
      <c r="P7" s="3"/>
      <c r="Q7" s="3"/>
      <c r="R7" s="3"/>
      <c r="S7" s="3"/>
    </row>
    <row r="8" spans="1:26" x14ac:dyDescent="0.25">
      <c r="A8" s="3"/>
      <c r="B8" s="3"/>
      <c r="C8" s="6"/>
      <c r="D8" s="10"/>
      <c r="E8" s="3"/>
      <c r="F8" s="3"/>
      <c r="G8" s="3"/>
      <c r="H8" s="3"/>
      <c r="I8" s="3"/>
      <c r="J8" s="3"/>
      <c r="K8" s="3"/>
      <c r="L8" s="3"/>
      <c r="M8" s="106"/>
      <c r="N8" s="107"/>
      <c r="O8" s="107"/>
      <c r="P8" s="107"/>
      <c r="Q8" s="107"/>
      <c r="R8" s="107"/>
      <c r="S8" s="108"/>
    </row>
    <row r="9" spans="1:26" ht="28.5" customHeight="1" x14ac:dyDescent="0.45">
      <c r="A9" s="3"/>
      <c r="B9" s="3"/>
      <c r="C9" s="5" t="s">
        <v>6</v>
      </c>
      <c r="D9" s="109" t="s">
        <v>7</v>
      </c>
      <c r="E9" s="110"/>
      <c r="F9" s="110"/>
      <c r="G9" s="110"/>
      <c r="H9" s="110"/>
      <c r="I9" s="110"/>
      <c r="J9" s="110"/>
      <c r="K9" s="3"/>
      <c r="L9" s="3"/>
      <c r="M9" s="3"/>
      <c r="N9" s="3"/>
      <c r="O9" s="3"/>
      <c r="P9" s="3"/>
      <c r="Q9" s="3"/>
      <c r="R9" s="3"/>
      <c r="S9" s="3"/>
    </row>
    <row r="10" spans="1:26" x14ac:dyDescent="0.25">
      <c r="A10" s="3"/>
      <c r="B10" s="6"/>
      <c r="C10" s="3"/>
      <c r="D10" s="3"/>
      <c r="E10" s="3"/>
      <c r="F10" s="3"/>
      <c r="G10" s="3"/>
      <c r="H10" s="3"/>
      <c r="I10" s="3"/>
      <c r="J10" s="3"/>
      <c r="K10" s="3"/>
      <c r="L10" s="3"/>
      <c r="M10" s="3"/>
      <c r="N10" s="3"/>
      <c r="O10" s="3"/>
      <c r="P10" s="3"/>
      <c r="Q10" s="3"/>
      <c r="R10" s="3"/>
      <c r="S10" s="3"/>
    </row>
    <row r="11" spans="1:26" ht="37.5" customHeight="1" x14ac:dyDescent="0.35">
      <c r="A11" s="11"/>
      <c r="B11" s="12" t="s">
        <v>8</v>
      </c>
      <c r="C11" s="12" t="s">
        <v>9</v>
      </c>
      <c r="D11" s="13"/>
      <c r="E11" s="13"/>
      <c r="F11" s="13"/>
      <c r="G11" s="13"/>
      <c r="H11" s="13"/>
      <c r="I11" s="13"/>
      <c r="J11" s="13"/>
      <c r="K11" s="13"/>
      <c r="L11" s="13"/>
      <c r="M11" s="13"/>
      <c r="N11" s="111"/>
      <c r="O11" s="112"/>
      <c r="P11" s="113"/>
      <c r="Q11" s="119"/>
      <c r="R11" s="112"/>
      <c r="S11" s="113"/>
      <c r="T11" s="14"/>
      <c r="U11" s="14"/>
      <c r="V11" s="14"/>
      <c r="W11" s="14"/>
      <c r="X11" s="14"/>
      <c r="Y11" s="14"/>
      <c r="Z11" s="14"/>
    </row>
    <row r="12" spans="1:26" ht="30" customHeight="1" x14ac:dyDescent="0.25">
      <c r="A12" s="15"/>
      <c r="B12" s="1"/>
      <c r="C12" s="1"/>
      <c r="D12" s="3"/>
      <c r="E12" s="3"/>
      <c r="F12" s="3"/>
      <c r="G12" s="3"/>
      <c r="H12" s="3"/>
      <c r="I12" s="3"/>
      <c r="J12" s="3"/>
      <c r="K12" s="3"/>
      <c r="L12" s="3"/>
      <c r="M12" s="3"/>
      <c r="N12" s="114"/>
      <c r="O12" s="104"/>
      <c r="P12" s="115"/>
      <c r="Q12" s="114"/>
      <c r="R12" s="104"/>
      <c r="S12" s="115"/>
    </row>
    <row r="13" spans="1:26" x14ac:dyDescent="0.25">
      <c r="A13" s="3"/>
      <c r="B13" s="3"/>
      <c r="C13" s="3"/>
      <c r="D13" s="3"/>
      <c r="E13" s="3"/>
      <c r="F13" s="3"/>
      <c r="G13" s="3"/>
      <c r="H13" s="3"/>
      <c r="I13" s="3"/>
      <c r="J13" s="3"/>
      <c r="K13" s="3"/>
      <c r="L13" s="3"/>
      <c r="M13" s="3"/>
      <c r="N13" s="116"/>
      <c r="O13" s="117"/>
      <c r="P13" s="118"/>
      <c r="Q13" s="116"/>
      <c r="R13" s="117"/>
      <c r="S13" s="118"/>
    </row>
    <row r="14" spans="1:26" ht="30" customHeight="1" x14ac:dyDescent="0.5">
      <c r="A14" s="137" t="s">
        <v>10</v>
      </c>
      <c r="B14" s="140" t="s">
        <v>11</v>
      </c>
      <c r="C14" s="141"/>
      <c r="D14" s="144" t="s">
        <v>12</v>
      </c>
      <c r="E14" s="145"/>
      <c r="F14" s="144" t="s">
        <v>13</v>
      </c>
      <c r="G14" s="146"/>
      <c r="H14" s="146"/>
      <c r="I14" s="145"/>
      <c r="J14" s="120" t="s">
        <v>14</v>
      </c>
      <c r="K14" s="121"/>
      <c r="L14" s="121"/>
      <c r="M14" s="121"/>
      <c r="N14" s="121"/>
      <c r="O14" s="121"/>
      <c r="P14" s="121"/>
      <c r="Q14" s="121"/>
      <c r="R14" s="121"/>
      <c r="S14" s="122"/>
    </row>
    <row r="15" spans="1:26" ht="30" customHeight="1" x14ac:dyDescent="0.5">
      <c r="A15" s="138"/>
      <c r="B15" s="123"/>
      <c r="C15" s="142"/>
      <c r="D15" s="34" t="s">
        <v>15</v>
      </c>
      <c r="E15" s="34" t="s">
        <v>16</v>
      </c>
      <c r="F15" s="129" t="s">
        <v>17</v>
      </c>
      <c r="G15" s="130"/>
      <c r="H15" s="129" t="s">
        <v>18</v>
      </c>
      <c r="I15" s="130"/>
      <c r="J15" s="123"/>
      <c r="K15" s="124"/>
      <c r="L15" s="124"/>
      <c r="M15" s="124"/>
      <c r="N15" s="124"/>
      <c r="O15" s="124"/>
      <c r="P15" s="124"/>
      <c r="Q15" s="124"/>
      <c r="R15" s="124"/>
      <c r="S15" s="125"/>
    </row>
    <row r="16" spans="1:26" ht="30" customHeight="1" x14ac:dyDescent="0.25">
      <c r="A16" s="139"/>
      <c r="B16" s="126"/>
      <c r="C16" s="143"/>
      <c r="D16" s="35" t="s">
        <v>19</v>
      </c>
      <c r="E16" s="35" t="s">
        <v>20</v>
      </c>
      <c r="F16" s="131" t="s">
        <v>21</v>
      </c>
      <c r="G16" s="130"/>
      <c r="H16" s="131" t="s">
        <v>22</v>
      </c>
      <c r="I16" s="130"/>
      <c r="J16" s="126"/>
      <c r="K16" s="127"/>
      <c r="L16" s="127"/>
      <c r="M16" s="127"/>
      <c r="N16" s="127"/>
      <c r="O16" s="127"/>
      <c r="P16" s="127"/>
      <c r="Q16" s="127"/>
      <c r="R16" s="127"/>
      <c r="S16" s="128"/>
    </row>
    <row r="17" spans="1:19" ht="36" customHeight="1" x14ac:dyDescent="0.25">
      <c r="A17" s="150">
        <v>1</v>
      </c>
      <c r="B17" s="79" t="s">
        <v>23</v>
      </c>
      <c r="C17" s="65" t="s">
        <v>24</v>
      </c>
      <c r="D17" s="80">
        <f t="shared" ref="D17:E17" si="0">IF(D22=0,0,ROUND(D20/D22*100,1))</f>
        <v>91.7</v>
      </c>
      <c r="E17" s="80">
        <f t="shared" si="0"/>
        <v>90.1</v>
      </c>
      <c r="F17" s="85">
        <f>E17-D17</f>
        <v>-1.6000000000000085</v>
      </c>
      <c r="G17" s="86"/>
      <c r="H17" s="85">
        <f>IF(D17=0,0,ROUND(E17/D17*100,1))</f>
        <v>98.3</v>
      </c>
      <c r="I17" s="86"/>
      <c r="J17" s="61" t="s">
        <v>25</v>
      </c>
      <c r="K17" s="41"/>
      <c r="L17" s="41"/>
      <c r="M17" s="41"/>
      <c r="N17" s="41"/>
      <c r="O17" s="41"/>
      <c r="P17" s="41"/>
      <c r="Q17" s="41"/>
      <c r="R17" s="41"/>
      <c r="S17" s="42"/>
    </row>
    <row r="18" spans="1:19" ht="156.75" customHeight="1" x14ac:dyDescent="0.25">
      <c r="A18" s="151"/>
      <c r="B18" s="63"/>
      <c r="C18" s="63"/>
      <c r="D18" s="63"/>
      <c r="E18" s="63"/>
      <c r="F18" s="87"/>
      <c r="G18" s="88"/>
      <c r="H18" s="87"/>
      <c r="I18" s="88"/>
      <c r="J18" s="84"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90.1 por ciento en comparación con la meta programada del 91.7 por ciento, representa un cumplimiento de la meta del 98.3 por ciento, colocando el indicador en un semáforo de color VERDE:AUNQUE EL INDICADOR ES VERDE, HAY VARIACIÓN EN VARIABLES. 
NO hubo variación en el indicador y SI hubo variación en variables.</v>
      </c>
      <c r="K18" s="41"/>
      <c r="L18" s="41"/>
      <c r="M18" s="41"/>
      <c r="N18" s="41"/>
      <c r="O18" s="41"/>
      <c r="P18" s="41"/>
      <c r="Q18" s="41"/>
      <c r="R18" s="41"/>
      <c r="S18" s="42"/>
    </row>
    <row r="19" spans="1:19" ht="244.5" customHeight="1" x14ac:dyDescent="0.25">
      <c r="A19" s="151"/>
      <c r="B19" s="64"/>
      <c r="C19" s="64"/>
      <c r="D19" s="64"/>
      <c r="E19" s="64"/>
      <c r="F19" s="89"/>
      <c r="G19" s="90"/>
      <c r="H19" s="89"/>
      <c r="I19" s="90"/>
      <c r="J19" s="83" t="s">
        <v>106</v>
      </c>
      <c r="K19" s="41"/>
      <c r="L19" s="41"/>
      <c r="M19" s="41"/>
      <c r="N19" s="41"/>
      <c r="O19" s="41"/>
      <c r="P19" s="41"/>
      <c r="Q19" s="41"/>
      <c r="R19" s="41"/>
      <c r="S19" s="42"/>
    </row>
    <row r="20" spans="1:19" ht="41.25" customHeight="1" x14ac:dyDescent="0.25">
      <c r="A20" s="151"/>
      <c r="B20" s="62" t="s">
        <v>26</v>
      </c>
      <c r="C20" s="96" t="s">
        <v>27</v>
      </c>
      <c r="D20" s="82">
        <v>3071</v>
      </c>
      <c r="E20" s="82">
        <v>3504</v>
      </c>
      <c r="F20" s="85">
        <f>E20-D20</f>
        <v>433</v>
      </c>
      <c r="G20" s="86"/>
      <c r="H20" s="85">
        <f>IF(D20=0,0,ROUND(E20/D20*100,1))</f>
        <v>114.1</v>
      </c>
      <c r="I20" s="86"/>
      <c r="J20" s="61" t="s">
        <v>28</v>
      </c>
      <c r="K20" s="41"/>
      <c r="L20" s="41"/>
      <c r="M20" s="41"/>
      <c r="N20" s="41"/>
      <c r="O20" s="41"/>
      <c r="P20" s="41"/>
      <c r="Q20" s="41"/>
      <c r="R20" s="41"/>
      <c r="S20" s="42"/>
    </row>
    <row r="21" spans="1:19" ht="205.5" customHeight="1" x14ac:dyDescent="0.25">
      <c r="A21" s="151"/>
      <c r="B21" s="64"/>
      <c r="C21" s="97"/>
      <c r="D21" s="64"/>
      <c r="E21" s="64"/>
      <c r="F21" s="89"/>
      <c r="G21" s="90"/>
      <c r="H21" s="89"/>
      <c r="I21" s="90"/>
      <c r="J21" s="43" t="s">
        <v>107</v>
      </c>
      <c r="K21" s="44"/>
      <c r="L21" s="44"/>
      <c r="M21" s="44"/>
      <c r="N21" s="44"/>
      <c r="O21" s="44"/>
      <c r="P21" s="44"/>
      <c r="Q21" s="44"/>
      <c r="R21" s="44"/>
      <c r="S21" s="45"/>
    </row>
    <row r="22" spans="1:19" ht="34.5" customHeight="1" x14ac:dyDescent="0.25">
      <c r="A22" s="151"/>
      <c r="B22" s="62" t="s">
        <v>29</v>
      </c>
      <c r="C22" s="65" t="s">
        <v>30</v>
      </c>
      <c r="D22" s="82">
        <v>3349</v>
      </c>
      <c r="E22" s="82">
        <v>3890</v>
      </c>
      <c r="F22" s="85">
        <f>E22-D22</f>
        <v>541</v>
      </c>
      <c r="G22" s="86"/>
      <c r="H22" s="85">
        <f>IF(D22=0,0,ROUND(E22/D22*100,1))</f>
        <v>116.2</v>
      </c>
      <c r="I22" s="86"/>
      <c r="J22" s="40" t="s">
        <v>31</v>
      </c>
      <c r="K22" s="41"/>
      <c r="L22" s="41"/>
      <c r="M22" s="41"/>
      <c r="N22" s="41"/>
      <c r="O22" s="41"/>
      <c r="P22" s="41"/>
      <c r="Q22" s="41"/>
      <c r="R22" s="41"/>
      <c r="S22" s="42"/>
    </row>
    <row r="23" spans="1:19" ht="210.75" customHeight="1" x14ac:dyDescent="0.25">
      <c r="A23" s="151"/>
      <c r="B23" s="63"/>
      <c r="C23" s="63"/>
      <c r="D23" s="63"/>
      <c r="E23" s="63"/>
      <c r="F23" s="87"/>
      <c r="G23" s="88"/>
      <c r="H23" s="87"/>
      <c r="I23" s="88"/>
      <c r="J23" s="83" t="s">
        <v>108</v>
      </c>
      <c r="K23" s="41"/>
      <c r="L23" s="41"/>
      <c r="M23" s="41"/>
      <c r="N23" s="41"/>
      <c r="O23" s="41"/>
      <c r="P23" s="41"/>
      <c r="Q23" s="41"/>
      <c r="R23" s="41"/>
      <c r="S23" s="42"/>
    </row>
    <row r="24" spans="1:19" ht="39.75" customHeight="1" x14ac:dyDescent="0.25">
      <c r="A24" s="151"/>
      <c r="B24" s="63"/>
      <c r="C24" s="63"/>
      <c r="D24" s="63"/>
      <c r="E24" s="63"/>
      <c r="F24" s="87"/>
      <c r="G24" s="88"/>
      <c r="H24" s="87"/>
      <c r="I24" s="88"/>
      <c r="J24" s="40" t="s">
        <v>32</v>
      </c>
      <c r="K24" s="41"/>
      <c r="L24" s="41"/>
      <c r="M24" s="41"/>
      <c r="N24" s="41"/>
      <c r="O24" s="41"/>
      <c r="P24" s="41"/>
      <c r="Q24" s="41"/>
      <c r="R24" s="41"/>
      <c r="S24" s="42"/>
    </row>
    <row r="25" spans="1:19" ht="210.75" customHeight="1" x14ac:dyDescent="0.25">
      <c r="A25" s="152"/>
      <c r="B25" s="64"/>
      <c r="C25" s="64"/>
      <c r="D25" s="64"/>
      <c r="E25" s="64"/>
      <c r="F25" s="89"/>
      <c r="G25" s="90"/>
      <c r="H25" s="89"/>
      <c r="I25" s="90"/>
      <c r="J25" s="43" t="s">
        <v>33</v>
      </c>
      <c r="K25" s="44"/>
      <c r="L25" s="44"/>
      <c r="M25" s="44"/>
      <c r="N25" s="44"/>
      <c r="O25" s="44"/>
      <c r="P25" s="44"/>
      <c r="Q25" s="44"/>
      <c r="R25" s="44"/>
      <c r="S25" s="45"/>
    </row>
    <row r="26" spans="1:19" ht="37.5" customHeight="1" x14ac:dyDescent="0.25">
      <c r="A26" s="16"/>
      <c r="B26" s="17"/>
      <c r="C26" s="17"/>
      <c r="D26" s="17"/>
      <c r="E26" s="17"/>
      <c r="F26" s="17"/>
      <c r="G26" s="17"/>
      <c r="H26" s="17"/>
      <c r="I26" s="17"/>
      <c r="J26" s="17"/>
      <c r="K26" s="17"/>
      <c r="L26" s="17"/>
      <c r="M26" s="17"/>
      <c r="N26" s="17"/>
      <c r="O26" s="17"/>
      <c r="P26" s="17"/>
      <c r="Q26" s="17"/>
      <c r="R26" s="17"/>
      <c r="S26" s="17"/>
    </row>
    <row r="27" spans="1:19" ht="26.25" customHeight="1" x14ac:dyDescent="0.5">
      <c r="A27" s="154" t="s">
        <v>10</v>
      </c>
      <c r="B27" s="155" t="s">
        <v>11</v>
      </c>
      <c r="C27" s="70"/>
      <c r="D27" s="147" t="s">
        <v>12</v>
      </c>
      <c r="E27" s="75"/>
      <c r="F27" s="147" t="s">
        <v>13</v>
      </c>
      <c r="G27" s="74"/>
      <c r="H27" s="74"/>
      <c r="I27" s="75"/>
      <c r="J27" s="153" t="s">
        <v>14</v>
      </c>
      <c r="K27" s="53"/>
      <c r="L27" s="53"/>
      <c r="M27" s="53"/>
      <c r="N27" s="53"/>
      <c r="O27" s="53"/>
      <c r="P27" s="53"/>
      <c r="Q27" s="53"/>
      <c r="R27" s="53"/>
      <c r="S27" s="54"/>
    </row>
    <row r="28" spans="1:19" ht="30" customHeight="1" x14ac:dyDescent="0.5">
      <c r="A28" s="67"/>
      <c r="B28" s="55"/>
      <c r="C28" s="71"/>
      <c r="D28" s="36" t="s">
        <v>15</v>
      </c>
      <c r="E28" s="36" t="s">
        <v>16</v>
      </c>
      <c r="F28" s="148" t="s">
        <v>17</v>
      </c>
      <c r="G28" s="50"/>
      <c r="H28" s="148" t="s">
        <v>18</v>
      </c>
      <c r="I28" s="50"/>
      <c r="J28" s="55"/>
      <c r="K28" s="56"/>
      <c r="L28" s="56"/>
      <c r="M28" s="56"/>
      <c r="N28" s="56"/>
      <c r="O28" s="56"/>
      <c r="P28" s="56"/>
      <c r="Q28" s="56"/>
      <c r="R28" s="56"/>
      <c r="S28" s="57"/>
    </row>
    <row r="29" spans="1:19" ht="26.25" customHeight="1" x14ac:dyDescent="0.25">
      <c r="A29" s="68"/>
      <c r="B29" s="58"/>
      <c r="C29" s="72"/>
      <c r="D29" s="37" t="s">
        <v>19</v>
      </c>
      <c r="E29" s="37" t="s">
        <v>20</v>
      </c>
      <c r="F29" s="149" t="s">
        <v>21</v>
      </c>
      <c r="G29" s="50"/>
      <c r="H29" s="149" t="s">
        <v>22</v>
      </c>
      <c r="I29" s="50"/>
      <c r="J29" s="58"/>
      <c r="K29" s="59"/>
      <c r="L29" s="59"/>
      <c r="M29" s="59"/>
      <c r="N29" s="59"/>
      <c r="O29" s="59"/>
      <c r="P29" s="59"/>
      <c r="Q29" s="59"/>
      <c r="R29" s="59"/>
      <c r="S29" s="60"/>
    </row>
    <row r="30" spans="1:19" ht="38.25" customHeight="1" x14ac:dyDescent="0.25">
      <c r="A30" s="76">
        <v>2</v>
      </c>
      <c r="B30" s="79" t="s">
        <v>23</v>
      </c>
      <c r="C30" s="65" t="s">
        <v>34</v>
      </c>
      <c r="D30" s="80">
        <f t="shared" ref="D30:E30" si="1">IF(D35=0,0,ROUND(D33/D35*100,1))</f>
        <v>87.7</v>
      </c>
      <c r="E30" s="80">
        <f t="shared" si="1"/>
        <v>93.3</v>
      </c>
      <c r="F30" s="85">
        <f>E30-D30</f>
        <v>5.5999999999999943</v>
      </c>
      <c r="G30" s="86"/>
      <c r="H30" s="85">
        <f>IF(D30=0,0,ROUND(E30/D30*100,1))</f>
        <v>106.4</v>
      </c>
      <c r="I30" s="86"/>
      <c r="J30" s="61" t="s">
        <v>25</v>
      </c>
      <c r="K30" s="41"/>
      <c r="L30" s="41"/>
      <c r="M30" s="41"/>
      <c r="N30" s="41"/>
      <c r="O30" s="41"/>
      <c r="P30" s="41"/>
      <c r="Q30" s="41"/>
      <c r="R30" s="41"/>
      <c r="S30" s="42"/>
    </row>
    <row r="31" spans="1:19" ht="145.5" customHeight="1" x14ac:dyDescent="0.25">
      <c r="A31" s="77"/>
      <c r="B31" s="63"/>
      <c r="C31" s="63"/>
      <c r="D31" s="63"/>
      <c r="E31" s="63"/>
      <c r="F31" s="87"/>
      <c r="G31" s="88"/>
      <c r="H31" s="87"/>
      <c r="I31" s="88"/>
      <c r="J31" s="84" t="str">
        <f>"El indicador al final del período de evaluación registró un alcanzado del "&amp;E30&amp;" por ciento en comparación con la meta programada del "&amp;D30&amp;" por ciento, representa un cumplimiento de la meta del "&amp;H30&amp;" por ciento, colocando el indicador en un semáforo de color "&amp;IF(AND(D30=0,H30=0),"",IF(AND(H30&gt;=95,H30&lt;=105,H33&gt;=95,H33&lt;=105,H35&gt;=95,H35&lt;=105),"VERDE:SE LOGRÓ LA META",IF(AND(H30&gt;=95,H30&lt;=105,H33&lt;95),"VERDE:AUNQUE EL INDICADOR ES VERDE, HAY VARIACIÓN EN VARIABLES",IF(AND(H30&gt;=95,H30&lt;=105,H33&gt;105),"VERDE:AUNQUE EL INDICADOR ES VERDE, HAY VARIACIÓN EN VARIABLES",IF(AND(H30&gt;=95,H30&lt;=105,H35&lt;95),"VERDE:AUNQUE EL INDICADOR ES VERDE, HAY VARIACIÓN EN VARIABLES",IF(AND(H30&gt;=95,H30&lt;=105,H35&gt;105),"VERDE:AUNQUE EL INDICADOR ES VERDE, HAY VARIACIÓN EN VARIABLES",IF(OR(AND(H30&gt;=90,H30&lt;95),AND(H30&gt;105,H30&lt;=110)),"AMARILLO",IF(OR(H30&lt;90,H30&gt;110),"ROJO",IF(AND(D30&lt;&gt;0,E30=0),"ROJO","")))))))))&amp;". 
"&amp;IF(AND(D30=0,E30=0),"NO",IF(OR(H30&lt;95,H30&gt;105),"SI","NO"))&amp;" hubo variación en el indicador y "&amp;IF(AND(D33=0,D35=0,H33=0,H35=0),"NO",IF(OR(H33&lt;95,H33&gt;105,H35&lt;95,H35&gt;105),"SI","NO"))&amp;" hubo variación en variables."</f>
        <v>El indicador al final del período de evaluación registró un alcanzado del 93.3 por ciento en comparación con la meta programada del 87.7 por ciento, representa un cumplimiento de la meta del 106.4 por ciento, colocando el indicador en un semáforo de color AMARILLO. 
SI hubo variación en el indicador y SI hubo variación en variables.</v>
      </c>
      <c r="K31" s="41"/>
      <c r="L31" s="41"/>
      <c r="M31" s="41"/>
      <c r="N31" s="41"/>
      <c r="O31" s="41"/>
      <c r="P31" s="41"/>
      <c r="Q31" s="41"/>
      <c r="R31" s="41"/>
      <c r="S31" s="42"/>
    </row>
    <row r="32" spans="1:19" ht="239.25" customHeight="1" x14ac:dyDescent="0.25">
      <c r="A32" s="77"/>
      <c r="B32" s="64"/>
      <c r="C32" s="64"/>
      <c r="D32" s="64"/>
      <c r="E32" s="64"/>
      <c r="F32" s="89"/>
      <c r="G32" s="90"/>
      <c r="H32" s="89"/>
      <c r="I32" s="90"/>
      <c r="J32" s="83" t="s">
        <v>109</v>
      </c>
      <c r="K32" s="41"/>
      <c r="L32" s="41"/>
      <c r="M32" s="41"/>
      <c r="N32" s="41"/>
      <c r="O32" s="41"/>
      <c r="P32" s="41"/>
      <c r="Q32" s="41"/>
      <c r="R32" s="41"/>
      <c r="S32" s="42"/>
    </row>
    <row r="33" spans="1:19" ht="38.25" customHeight="1" x14ac:dyDescent="0.25">
      <c r="A33" s="77"/>
      <c r="B33" s="62" t="s">
        <v>26</v>
      </c>
      <c r="C33" s="94" t="s">
        <v>35</v>
      </c>
      <c r="D33" s="82">
        <v>2520</v>
      </c>
      <c r="E33" s="82">
        <v>2909</v>
      </c>
      <c r="F33" s="85">
        <f>E33-D33</f>
        <v>389</v>
      </c>
      <c r="G33" s="86"/>
      <c r="H33" s="85">
        <f>IF(D33=0,0,ROUND(E33/D33*100,1))</f>
        <v>115.4</v>
      </c>
      <c r="I33" s="86"/>
      <c r="J33" s="61" t="s">
        <v>28</v>
      </c>
      <c r="K33" s="41"/>
      <c r="L33" s="41"/>
      <c r="M33" s="41"/>
      <c r="N33" s="41"/>
      <c r="O33" s="41"/>
      <c r="P33" s="41"/>
      <c r="Q33" s="41"/>
      <c r="R33" s="41"/>
      <c r="S33" s="42"/>
    </row>
    <row r="34" spans="1:19" ht="173.25" customHeight="1" x14ac:dyDescent="0.25">
      <c r="A34" s="77"/>
      <c r="B34" s="64"/>
      <c r="C34" s="64"/>
      <c r="D34" s="64"/>
      <c r="E34" s="64"/>
      <c r="F34" s="89"/>
      <c r="G34" s="90"/>
      <c r="H34" s="89"/>
      <c r="I34" s="90"/>
      <c r="J34" s="43" t="s">
        <v>36</v>
      </c>
      <c r="K34" s="44"/>
      <c r="L34" s="44"/>
      <c r="M34" s="44"/>
      <c r="N34" s="44"/>
      <c r="O34" s="44"/>
      <c r="P34" s="44"/>
      <c r="Q34" s="44"/>
      <c r="R34" s="44"/>
      <c r="S34" s="45"/>
    </row>
    <row r="35" spans="1:19" ht="37.5" customHeight="1" x14ac:dyDescent="0.25">
      <c r="A35" s="77"/>
      <c r="B35" s="132" t="s">
        <v>29</v>
      </c>
      <c r="C35" s="135" t="s">
        <v>37</v>
      </c>
      <c r="D35" s="136">
        <v>2875</v>
      </c>
      <c r="E35" s="136">
        <v>3117</v>
      </c>
      <c r="F35" s="85">
        <f>E35-D35</f>
        <v>242</v>
      </c>
      <c r="G35" s="86"/>
      <c r="H35" s="85">
        <f>IF(D35=0,0,ROUND(E35/D35*100,1))</f>
        <v>108.4</v>
      </c>
      <c r="I35" s="86"/>
      <c r="J35" s="40" t="s">
        <v>31</v>
      </c>
      <c r="K35" s="41"/>
      <c r="L35" s="41"/>
      <c r="M35" s="41"/>
      <c r="N35" s="41"/>
      <c r="O35" s="41"/>
      <c r="P35" s="41"/>
      <c r="Q35" s="41"/>
      <c r="R35" s="41"/>
      <c r="S35" s="42"/>
    </row>
    <row r="36" spans="1:19" ht="198" customHeight="1" x14ac:dyDescent="0.25">
      <c r="A36" s="77"/>
      <c r="B36" s="133"/>
      <c r="C36" s="133"/>
      <c r="D36" s="133"/>
      <c r="E36" s="133"/>
      <c r="F36" s="87"/>
      <c r="G36" s="88"/>
      <c r="H36" s="87"/>
      <c r="I36" s="88"/>
      <c r="J36" s="43" t="s">
        <v>38</v>
      </c>
      <c r="K36" s="44"/>
      <c r="L36" s="44"/>
      <c r="M36" s="44"/>
      <c r="N36" s="44"/>
      <c r="O36" s="44"/>
      <c r="P36" s="44"/>
      <c r="Q36" s="44"/>
      <c r="R36" s="44"/>
      <c r="S36" s="45"/>
    </row>
    <row r="37" spans="1:19" ht="39" customHeight="1" x14ac:dyDescent="0.25">
      <c r="A37" s="77"/>
      <c r="B37" s="133"/>
      <c r="C37" s="133"/>
      <c r="D37" s="133"/>
      <c r="E37" s="133"/>
      <c r="F37" s="87"/>
      <c r="G37" s="88"/>
      <c r="H37" s="87"/>
      <c r="I37" s="88"/>
      <c r="J37" s="40" t="s">
        <v>32</v>
      </c>
      <c r="K37" s="41"/>
      <c r="L37" s="41"/>
      <c r="M37" s="41"/>
      <c r="N37" s="41"/>
      <c r="O37" s="41"/>
      <c r="P37" s="41"/>
      <c r="Q37" s="41"/>
      <c r="R37" s="41"/>
      <c r="S37" s="42"/>
    </row>
    <row r="38" spans="1:19" ht="198" customHeight="1" x14ac:dyDescent="0.25">
      <c r="A38" s="78"/>
      <c r="B38" s="134"/>
      <c r="C38" s="134"/>
      <c r="D38" s="134"/>
      <c r="E38" s="134"/>
      <c r="F38" s="89"/>
      <c r="G38" s="90"/>
      <c r="H38" s="89"/>
      <c r="I38" s="90"/>
      <c r="J38" s="43" t="s">
        <v>39</v>
      </c>
      <c r="K38" s="44"/>
      <c r="L38" s="44"/>
      <c r="M38" s="44"/>
      <c r="N38" s="44"/>
      <c r="O38" s="44"/>
      <c r="P38" s="44"/>
      <c r="Q38" s="44"/>
      <c r="R38" s="44"/>
      <c r="S38" s="45"/>
    </row>
    <row r="39" spans="1:19" ht="42" customHeight="1" x14ac:dyDescent="0.25">
      <c r="A39" s="46"/>
      <c r="B39" s="47"/>
      <c r="C39" s="47"/>
      <c r="D39" s="47"/>
      <c r="E39" s="47"/>
      <c r="F39" s="47"/>
      <c r="G39" s="47"/>
      <c r="H39" s="47"/>
      <c r="I39" s="47"/>
      <c r="J39" s="47"/>
      <c r="K39" s="47"/>
      <c r="L39" s="47"/>
      <c r="M39" s="47"/>
      <c r="N39" s="47"/>
      <c r="O39" s="47"/>
      <c r="P39" s="47"/>
      <c r="Q39" s="47"/>
      <c r="R39" s="47"/>
      <c r="S39" s="48"/>
    </row>
    <row r="40" spans="1:19" ht="26.25" customHeight="1" x14ac:dyDescent="0.5">
      <c r="A40" s="66" t="s">
        <v>10</v>
      </c>
      <c r="B40" s="69" t="s">
        <v>11</v>
      </c>
      <c r="C40" s="70"/>
      <c r="D40" s="73" t="s">
        <v>12</v>
      </c>
      <c r="E40" s="75"/>
      <c r="F40" s="73" t="s">
        <v>13</v>
      </c>
      <c r="G40" s="74"/>
      <c r="H40" s="74"/>
      <c r="I40" s="75"/>
      <c r="J40" s="52" t="s">
        <v>14</v>
      </c>
      <c r="K40" s="53"/>
      <c r="L40" s="53"/>
      <c r="M40" s="53"/>
      <c r="N40" s="53"/>
      <c r="O40" s="53"/>
      <c r="P40" s="53"/>
      <c r="Q40" s="53"/>
      <c r="R40" s="53"/>
      <c r="S40" s="54"/>
    </row>
    <row r="41" spans="1:19" ht="30" customHeight="1" x14ac:dyDescent="0.5">
      <c r="A41" s="67"/>
      <c r="B41" s="55"/>
      <c r="C41" s="71"/>
      <c r="D41" s="38" t="s">
        <v>15</v>
      </c>
      <c r="E41" s="38" t="s">
        <v>16</v>
      </c>
      <c r="F41" s="49" t="s">
        <v>17</v>
      </c>
      <c r="G41" s="50"/>
      <c r="H41" s="49" t="s">
        <v>18</v>
      </c>
      <c r="I41" s="50"/>
      <c r="J41" s="55"/>
      <c r="K41" s="56"/>
      <c r="L41" s="56"/>
      <c r="M41" s="56"/>
      <c r="N41" s="56"/>
      <c r="O41" s="56"/>
      <c r="P41" s="56"/>
      <c r="Q41" s="56"/>
      <c r="R41" s="56"/>
      <c r="S41" s="57"/>
    </row>
    <row r="42" spans="1:19" ht="26.25" customHeight="1" x14ac:dyDescent="0.25">
      <c r="A42" s="68"/>
      <c r="B42" s="58"/>
      <c r="C42" s="72"/>
      <c r="D42" s="39" t="s">
        <v>19</v>
      </c>
      <c r="E42" s="39" t="s">
        <v>20</v>
      </c>
      <c r="F42" s="51" t="s">
        <v>21</v>
      </c>
      <c r="G42" s="50"/>
      <c r="H42" s="51" t="s">
        <v>22</v>
      </c>
      <c r="I42" s="50"/>
      <c r="J42" s="58"/>
      <c r="K42" s="59"/>
      <c r="L42" s="59"/>
      <c r="M42" s="59"/>
      <c r="N42" s="59"/>
      <c r="O42" s="59"/>
      <c r="P42" s="59"/>
      <c r="Q42" s="59"/>
      <c r="R42" s="59"/>
      <c r="S42" s="60"/>
    </row>
    <row r="43" spans="1:19" ht="39.75" customHeight="1" x14ac:dyDescent="0.25">
      <c r="A43" s="76">
        <v>3</v>
      </c>
      <c r="B43" s="79" t="s">
        <v>23</v>
      </c>
      <c r="C43" s="65" t="s">
        <v>40</v>
      </c>
      <c r="D43" s="80">
        <f t="shared" ref="D43:E43" si="2">IF(D48=0,0,ROUND(D46/D48*100,1))</f>
        <v>88</v>
      </c>
      <c r="E43" s="80">
        <f t="shared" si="2"/>
        <v>92.2</v>
      </c>
      <c r="F43" s="85">
        <f>E43-D43</f>
        <v>4.2000000000000028</v>
      </c>
      <c r="G43" s="86"/>
      <c r="H43" s="85">
        <f>IF(D43=0,0,ROUND(E43/D43*100,1))</f>
        <v>104.8</v>
      </c>
      <c r="I43" s="86"/>
      <c r="J43" s="61" t="s">
        <v>25</v>
      </c>
      <c r="K43" s="41"/>
      <c r="L43" s="41"/>
      <c r="M43" s="41"/>
      <c r="N43" s="41"/>
      <c r="O43" s="41"/>
      <c r="P43" s="41"/>
      <c r="Q43" s="41"/>
      <c r="R43" s="41"/>
      <c r="S43" s="42"/>
    </row>
    <row r="44" spans="1:19" ht="139.5" customHeight="1" x14ac:dyDescent="0.25">
      <c r="A44" s="77"/>
      <c r="B44" s="63"/>
      <c r="C44" s="63"/>
      <c r="D44" s="63"/>
      <c r="E44" s="63"/>
      <c r="F44" s="87"/>
      <c r="G44" s="88"/>
      <c r="H44" s="87"/>
      <c r="I44" s="88"/>
      <c r="J44" s="84" t="str">
        <f>"El indicador al final del período de evaluación registró un alcanzado del "&amp;E43&amp;" por ciento en comparación con la meta programada del "&amp;D43&amp;" por ciento, representa un cumplimiento de la meta del "&amp;H43&amp;" por ciento, colocando el indicador en un semáforo de color "&amp;IF(AND(D43=0,H43=0),"",IF(AND(H43&gt;=95,H43&lt;=105,H46&gt;=95,H46&lt;=105,H48&gt;=95,H48&lt;=105),"VERDE:SE LOGRÓ LA META",IF(AND(H43&gt;=95,H43&lt;=105,H46&lt;95),"VERDE:AUNQUE EL INDICADOR ES VERDE, HAY VARIACIÓN EN VARIABLES",IF(AND(H43&gt;=95,H43&lt;=105,H46&gt;105),"VERDE:AUNQUE EL INDICADOR ES VERDE, HAY VARIACIÓN EN VARIABLES",IF(AND(H43&gt;=95,H43&lt;=105,H48&lt;95),"VERDE:AUNQUE EL INDICADOR ES VERDE, HAY VARIACIÓN EN VARIABLES",IF(AND(H43&gt;=95,H43&lt;=105,H48&gt;105),"VERDE:AUNQUE EL INDICADOR ES VERDE, HAY VARIACIÓN EN VARIABLES",IF(OR(AND(H43&gt;=90,H43&lt;95),AND(H43&gt;105,H43&lt;=110)),"AMARILLO",IF(OR(H43&lt;90,H43&gt;110),"ROJO",IF(AND(D43&lt;&gt;0,E43=0),"ROJO","")))))))))&amp;". 
"&amp;IF(AND(D43=0,E43=0),"NO",IF(OR(H43&lt;95,H43&gt;105),"SI","NO"))&amp;" hubo variación en el indicador y "&amp;IF(AND(D46=0,D48=0,H46=0,H48=0),"NO",IF(OR(H46&lt;95,H46&gt;105,H48&lt;95,H48&gt;105),"SI","NO"))&amp;" hubo variación en variables."</f>
        <v>El indicador al final del período de evaluación registró un alcanzado del 92.2 por ciento en comparación con la meta programada del 88 por ciento, representa un cumplimiento de la meta del 104.8 por ciento, colocando el indicador en un semáforo de color VERDE:SE LOGRÓ LA META. 
NO hubo variación en el indicador y NO hubo variación en variables.</v>
      </c>
      <c r="K44" s="41"/>
      <c r="L44" s="41"/>
      <c r="M44" s="41"/>
      <c r="N44" s="41"/>
      <c r="O44" s="41"/>
      <c r="P44" s="41"/>
      <c r="Q44" s="41"/>
      <c r="R44" s="41"/>
      <c r="S44" s="42"/>
    </row>
    <row r="45" spans="1:19" ht="280.5" customHeight="1" x14ac:dyDescent="0.25">
      <c r="A45" s="77"/>
      <c r="B45" s="64"/>
      <c r="C45" s="64"/>
      <c r="D45" s="64"/>
      <c r="E45" s="64"/>
      <c r="F45" s="89"/>
      <c r="G45" s="90"/>
      <c r="H45" s="89"/>
      <c r="I45" s="90"/>
      <c r="J45" s="83" t="s">
        <v>110</v>
      </c>
      <c r="K45" s="41"/>
      <c r="L45" s="41"/>
      <c r="M45" s="41"/>
      <c r="N45" s="41"/>
      <c r="O45" s="41"/>
      <c r="P45" s="41"/>
      <c r="Q45" s="41"/>
      <c r="R45" s="41"/>
      <c r="S45" s="42"/>
    </row>
    <row r="46" spans="1:19" ht="42" customHeight="1" x14ac:dyDescent="0.25">
      <c r="A46" s="77"/>
      <c r="B46" s="62" t="s">
        <v>26</v>
      </c>
      <c r="C46" s="94" t="s">
        <v>41</v>
      </c>
      <c r="D46" s="82">
        <v>556</v>
      </c>
      <c r="E46" s="82">
        <v>583</v>
      </c>
      <c r="F46" s="85">
        <f>E46-D46</f>
        <v>27</v>
      </c>
      <c r="G46" s="86"/>
      <c r="H46" s="85">
        <f>IF(D46=0,0,ROUND(E46/D46*100,1))</f>
        <v>104.9</v>
      </c>
      <c r="I46" s="86"/>
      <c r="J46" s="61" t="s">
        <v>28</v>
      </c>
      <c r="K46" s="41"/>
      <c r="L46" s="41"/>
      <c r="M46" s="41"/>
      <c r="N46" s="41"/>
      <c r="O46" s="41"/>
      <c r="P46" s="41"/>
      <c r="Q46" s="41"/>
      <c r="R46" s="41"/>
      <c r="S46" s="42"/>
    </row>
    <row r="47" spans="1:19" ht="173.25" customHeight="1" x14ac:dyDescent="0.25">
      <c r="A47" s="77"/>
      <c r="B47" s="64"/>
      <c r="C47" s="64"/>
      <c r="D47" s="64"/>
      <c r="E47" s="64"/>
      <c r="F47" s="89"/>
      <c r="G47" s="90"/>
      <c r="H47" s="89"/>
      <c r="I47" s="90"/>
      <c r="J47" s="43" t="s">
        <v>42</v>
      </c>
      <c r="K47" s="44"/>
      <c r="L47" s="44"/>
      <c r="M47" s="44"/>
      <c r="N47" s="44"/>
      <c r="O47" s="44"/>
      <c r="P47" s="44"/>
      <c r="Q47" s="44"/>
      <c r="R47" s="44"/>
      <c r="S47" s="45"/>
    </row>
    <row r="48" spans="1:19" ht="41.25" customHeight="1" x14ac:dyDescent="0.25">
      <c r="A48" s="77"/>
      <c r="B48" s="62" t="s">
        <v>29</v>
      </c>
      <c r="C48" s="65" t="s">
        <v>43</v>
      </c>
      <c r="D48" s="82">
        <v>632</v>
      </c>
      <c r="E48" s="82">
        <v>632</v>
      </c>
      <c r="F48" s="85">
        <f>E48-D48</f>
        <v>0</v>
      </c>
      <c r="G48" s="86"/>
      <c r="H48" s="85">
        <f>IF(D48=0,0,ROUND(E48/D48*100,1))</f>
        <v>100</v>
      </c>
      <c r="I48" s="86"/>
      <c r="J48" s="40" t="s">
        <v>31</v>
      </c>
      <c r="K48" s="41"/>
      <c r="L48" s="41"/>
      <c r="M48" s="41"/>
      <c r="N48" s="41"/>
      <c r="O48" s="41"/>
      <c r="P48" s="41"/>
      <c r="Q48" s="41"/>
      <c r="R48" s="41"/>
      <c r="S48" s="42"/>
    </row>
    <row r="49" spans="1:19" ht="156" customHeight="1" x14ac:dyDescent="0.25">
      <c r="A49" s="77"/>
      <c r="B49" s="63"/>
      <c r="C49" s="63"/>
      <c r="D49" s="63"/>
      <c r="E49" s="63"/>
      <c r="F49" s="87"/>
      <c r="G49" s="88"/>
      <c r="H49" s="87"/>
      <c r="I49" s="88"/>
      <c r="J49" s="43" t="s">
        <v>39</v>
      </c>
      <c r="K49" s="44"/>
      <c r="L49" s="44"/>
      <c r="M49" s="44"/>
      <c r="N49" s="44"/>
      <c r="O49" s="44"/>
      <c r="P49" s="44"/>
      <c r="Q49" s="44"/>
      <c r="R49" s="44"/>
      <c r="S49" s="45"/>
    </row>
    <row r="50" spans="1:19" ht="42" customHeight="1" x14ac:dyDescent="0.25">
      <c r="A50" s="77"/>
      <c r="B50" s="63"/>
      <c r="C50" s="63"/>
      <c r="D50" s="63"/>
      <c r="E50" s="63"/>
      <c r="F50" s="87"/>
      <c r="G50" s="88"/>
      <c r="H50" s="87"/>
      <c r="I50" s="88"/>
      <c r="J50" s="40" t="s">
        <v>32</v>
      </c>
      <c r="K50" s="41"/>
      <c r="L50" s="41"/>
      <c r="M50" s="41"/>
      <c r="N50" s="41"/>
      <c r="O50" s="41"/>
      <c r="P50" s="41"/>
      <c r="Q50" s="41"/>
      <c r="R50" s="41"/>
      <c r="S50" s="42"/>
    </row>
    <row r="51" spans="1:19" ht="156" customHeight="1" x14ac:dyDescent="0.25">
      <c r="A51" s="78"/>
      <c r="B51" s="64"/>
      <c r="C51" s="64"/>
      <c r="D51" s="64"/>
      <c r="E51" s="64"/>
      <c r="F51" s="89"/>
      <c r="G51" s="90"/>
      <c r="H51" s="89"/>
      <c r="I51" s="90"/>
      <c r="J51" s="43" t="s">
        <v>39</v>
      </c>
      <c r="K51" s="44"/>
      <c r="L51" s="44"/>
      <c r="M51" s="44"/>
      <c r="N51" s="44"/>
      <c r="O51" s="44"/>
      <c r="P51" s="44"/>
      <c r="Q51" s="44"/>
      <c r="R51" s="44"/>
      <c r="S51" s="45"/>
    </row>
    <row r="52" spans="1:19" ht="54" customHeight="1" x14ac:dyDescent="0.25">
      <c r="A52" s="16"/>
      <c r="B52" s="17"/>
      <c r="C52" s="17"/>
      <c r="D52" s="17"/>
      <c r="E52" s="17"/>
      <c r="F52" s="17"/>
      <c r="G52" s="17"/>
      <c r="H52" s="17"/>
      <c r="I52" s="17"/>
      <c r="J52" s="17"/>
      <c r="K52" s="17"/>
      <c r="L52" s="17"/>
      <c r="M52" s="17"/>
      <c r="N52" s="17"/>
      <c r="O52" s="17"/>
      <c r="P52" s="17"/>
      <c r="Q52" s="17"/>
      <c r="R52" s="17"/>
      <c r="S52" s="17"/>
    </row>
    <row r="53" spans="1:19" ht="26.25" customHeight="1" x14ac:dyDescent="0.5">
      <c r="A53" s="66" t="s">
        <v>10</v>
      </c>
      <c r="B53" s="69" t="s">
        <v>11</v>
      </c>
      <c r="C53" s="70"/>
      <c r="D53" s="73" t="s">
        <v>12</v>
      </c>
      <c r="E53" s="75"/>
      <c r="F53" s="73" t="s">
        <v>13</v>
      </c>
      <c r="G53" s="74"/>
      <c r="H53" s="74"/>
      <c r="I53" s="75"/>
      <c r="J53" s="52" t="s">
        <v>14</v>
      </c>
      <c r="K53" s="53"/>
      <c r="L53" s="53"/>
      <c r="M53" s="53"/>
      <c r="N53" s="53"/>
      <c r="O53" s="53"/>
      <c r="P53" s="53"/>
      <c r="Q53" s="53"/>
      <c r="R53" s="53"/>
      <c r="S53" s="54"/>
    </row>
    <row r="54" spans="1:19" ht="30" customHeight="1" x14ac:dyDescent="0.5">
      <c r="A54" s="67"/>
      <c r="B54" s="55"/>
      <c r="C54" s="71"/>
      <c r="D54" s="38" t="s">
        <v>15</v>
      </c>
      <c r="E54" s="38" t="s">
        <v>16</v>
      </c>
      <c r="F54" s="49" t="s">
        <v>17</v>
      </c>
      <c r="G54" s="50"/>
      <c r="H54" s="49" t="s">
        <v>18</v>
      </c>
      <c r="I54" s="50"/>
      <c r="J54" s="55"/>
      <c r="K54" s="56"/>
      <c r="L54" s="56"/>
      <c r="M54" s="56"/>
      <c r="N54" s="56"/>
      <c r="O54" s="56"/>
      <c r="P54" s="56"/>
      <c r="Q54" s="56"/>
      <c r="R54" s="56"/>
      <c r="S54" s="57"/>
    </row>
    <row r="55" spans="1:19" ht="26.25" customHeight="1" x14ac:dyDescent="0.25">
      <c r="A55" s="68"/>
      <c r="B55" s="58"/>
      <c r="C55" s="72"/>
      <c r="D55" s="39" t="s">
        <v>19</v>
      </c>
      <c r="E55" s="39" t="s">
        <v>20</v>
      </c>
      <c r="F55" s="51" t="s">
        <v>21</v>
      </c>
      <c r="G55" s="50"/>
      <c r="H55" s="51" t="s">
        <v>22</v>
      </c>
      <c r="I55" s="50"/>
      <c r="J55" s="58"/>
      <c r="K55" s="59"/>
      <c r="L55" s="59"/>
      <c r="M55" s="59"/>
      <c r="N55" s="59"/>
      <c r="O55" s="59"/>
      <c r="P55" s="59"/>
      <c r="Q55" s="59"/>
      <c r="R55" s="59"/>
      <c r="S55" s="60"/>
    </row>
    <row r="56" spans="1:19" ht="40.5" customHeight="1" x14ac:dyDescent="0.25">
      <c r="A56" s="76">
        <v>4</v>
      </c>
      <c r="B56" s="79" t="s">
        <v>23</v>
      </c>
      <c r="C56" s="65" t="s">
        <v>44</v>
      </c>
      <c r="D56" s="80">
        <f t="shared" ref="D56:E56" si="3">IF(D61=0,0,ROUND(D59/D61*100,1))</f>
        <v>100</v>
      </c>
      <c r="E56" s="80">
        <f t="shared" si="3"/>
        <v>100</v>
      </c>
      <c r="F56" s="85">
        <f>E56-D56</f>
        <v>0</v>
      </c>
      <c r="G56" s="86"/>
      <c r="H56" s="85">
        <f>IF(D56=0,0,ROUND(E56/D56*100,1))</f>
        <v>100</v>
      </c>
      <c r="I56" s="86"/>
      <c r="J56" s="61" t="s">
        <v>25</v>
      </c>
      <c r="K56" s="41"/>
      <c r="L56" s="41"/>
      <c r="M56" s="41"/>
      <c r="N56" s="41"/>
      <c r="O56" s="41"/>
      <c r="P56" s="41"/>
      <c r="Q56" s="41"/>
      <c r="R56" s="41"/>
      <c r="S56" s="42"/>
    </row>
    <row r="57" spans="1:19" ht="136.5" customHeight="1" x14ac:dyDescent="0.25">
      <c r="A57" s="77"/>
      <c r="B57" s="63"/>
      <c r="C57" s="63"/>
      <c r="D57" s="63"/>
      <c r="E57" s="63"/>
      <c r="F57" s="87"/>
      <c r="G57" s="88"/>
      <c r="H57" s="87"/>
      <c r="I57" s="88"/>
      <c r="J57" s="84" t="str">
        <f>"El indicador al final del período de evaluación registró un alcanzado del "&amp;E56&amp;" por ciento en comparación con la meta programada del "&amp;D56&amp;" por ciento, representa un cumplimiento de la meta del "&amp;H56&amp;" por ciento, colocando el indicador en un semáforo de color "&amp;IF(AND(D56=0,H56=0),"",IF(AND(H56&gt;=95,H56&lt;=105,H59&gt;=95,H59&lt;=105,H61&gt;=95,H61&lt;=105),"VERDE:SE LOGRÓ LA META",IF(AND(H56&gt;=95,H56&lt;=105,H59&lt;95),"VERDE:AUNQUE EL INDICADOR ES VERDE, HAY VARIACIÓN EN VARIABLES",IF(AND(H56&gt;=95,H56&lt;=105,H59&gt;105),"VERDE:AUNQUE EL INDICADOR ES VERDE, HAY VARIACIÓN EN VARIABLES",IF(AND(H56&gt;=95,H56&lt;=105,H61&lt;95),"VERDE:AUNQUE EL INDICADOR ES VERDE, HAY VARIACIÓN EN VARIABLES",IF(AND(H56&gt;=95,H56&lt;=105,H61&gt;105),"VERDE:AUNQUE EL INDICADOR ES VERDE, HAY VARIACIÓN EN VARIABLES",IF(OR(AND(H56&gt;=90,H56&lt;95),AND(H56&gt;105,H56&lt;=110)),"AMARILLO",IF(OR(H56&lt;90,H56&gt;110),"ROJO",IF(AND(D56&lt;&gt;0,E56=0),"ROJO","")))))))))&amp;". 
"&amp;IF(AND(D56=0,E56=0),"NO",IF(OR(H56&lt;95,H56&gt;105),"SI","NO"))&amp;" hubo variación en el indicador y "&amp;IF(AND(D59=0,D61=0,H59=0,H61=0),"NO",IF(OR(H59&lt;95,H59&gt;105,H61&lt;95,H61&gt;105),"SI","NO"))&amp;" hubo variación en variables."</f>
        <v>El indicador al final del período de evaluación registró un alcanzado del 100 por ciento en comparación con la meta programada del 100 por ciento, representa un cumplimiento de la meta del 100 por ciento, colocando el indicador en un semáforo de color VERDE:AUNQUE EL INDICADOR ES VERDE, HAY VARIACIÓN EN VARIABLES. 
NO hubo variación en el indicador y SI hubo variación en variables.</v>
      </c>
      <c r="K57" s="41"/>
      <c r="L57" s="41"/>
      <c r="M57" s="41"/>
      <c r="N57" s="41"/>
      <c r="O57" s="41"/>
      <c r="P57" s="41"/>
      <c r="Q57" s="41"/>
      <c r="R57" s="41"/>
      <c r="S57" s="42"/>
    </row>
    <row r="58" spans="1:19" ht="264" customHeight="1" x14ac:dyDescent="0.25">
      <c r="A58" s="77"/>
      <c r="B58" s="64"/>
      <c r="C58" s="64"/>
      <c r="D58" s="64"/>
      <c r="E58" s="64"/>
      <c r="F58" s="89"/>
      <c r="G58" s="90"/>
      <c r="H58" s="89"/>
      <c r="I58" s="90"/>
      <c r="J58" s="156" t="s">
        <v>123</v>
      </c>
      <c r="K58" s="157"/>
      <c r="L58" s="157"/>
      <c r="M58" s="157"/>
      <c r="N58" s="157"/>
      <c r="O58" s="157"/>
      <c r="P58" s="157"/>
      <c r="Q58" s="157"/>
      <c r="R58" s="157"/>
      <c r="S58" s="158"/>
    </row>
    <row r="59" spans="1:19" ht="35.25" customHeight="1" x14ac:dyDescent="0.25">
      <c r="A59" s="77"/>
      <c r="B59" s="62" t="s">
        <v>26</v>
      </c>
      <c r="C59" s="65" t="s">
        <v>45</v>
      </c>
      <c r="D59" s="82">
        <v>4848</v>
      </c>
      <c r="E59" s="82">
        <v>4328</v>
      </c>
      <c r="F59" s="85">
        <f>E59-D59</f>
        <v>-520</v>
      </c>
      <c r="G59" s="86"/>
      <c r="H59" s="85">
        <f>IF(D59=0,0,ROUND(E59/D59*100,1))</f>
        <v>89.3</v>
      </c>
      <c r="I59" s="86"/>
      <c r="J59" s="61" t="s">
        <v>28</v>
      </c>
      <c r="K59" s="41"/>
      <c r="L59" s="41"/>
      <c r="M59" s="41"/>
      <c r="N59" s="41"/>
      <c r="O59" s="41"/>
      <c r="P59" s="41"/>
      <c r="Q59" s="41"/>
      <c r="R59" s="41"/>
      <c r="S59" s="42"/>
    </row>
    <row r="60" spans="1:19" ht="180.75" customHeight="1" x14ac:dyDescent="0.25">
      <c r="A60" s="77"/>
      <c r="B60" s="64"/>
      <c r="C60" s="81"/>
      <c r="D60" s="64"/>
      <c r="E60" s="64"/>
      <c r="F60" s="89"/>
      <c r="G60" s="90"/>
      <c r="H60" s="89"/>
      <c r="I60" s="90"/>
      <c r="J60" s="43" t="s">
        <v>46</v>
      </c>
      <c r="K60" s="44"/>
      <c r="L60" s="44"/>
      <c r="M60" s="44"/>
      <c r="N60" s="44"/>
      <c r="O60" s="44"/>
      <c r="P60" s="44"/>
      <c r="Q60" s="44"/>
      <c r="R60" s="44"/>
      <c r="S60" s="45"/>
    </row>
    <row r="61" spans="1:19" ht="38.25" customHeight="1" x14ac:dyDescent="0.25">
      <c r="A61" s="77"/>
      <c r="B61" s="62" t="s">
        <v>29</v>
      </c>
      <c r="C61" s="65" t="s">
        <v>47</v>
      </c>
      <c r="D61" s="82">
        <v>4848</v>
      </c>
      <c r="E61" s="82">
        <v>4328</v>
      </c>
      <c r="F61" s="85">
        <f>E61-D61</f>
        <v>-520</v>
      </c>
      <c r="G61" s="86"/>
      <c r="H61" s="85">
        <f>IF(D61=0,0,ROUND(E61/D61*100,1))</f>
        <v>89.3</v>
      </c>
      <c r="I61" s="86"/>
      <c r="J61" s="40" t="s">
        <v>31</v>
      </c>
      <c r="K61" s="41"/>
      <c r="L61" s="41"/>
      <c r="M61" s="41"/>
      <c r="N61" s="41"/>
      <c r="O61" s="41"/>
      <c r="P61" s="41"/>
      <c r="Q61" s="41"/>
      <c r="R61" s="41"/>
      <c r="S61" s="42"/>
    </row>
    <row r="62" spans="1:19" ht="169.5" customHeight="1" x14ac:dyDescent="0.25">
      <c r="A62" s="77"/>
      <c r="B62" s="63"/>
      <c r="C62" s="63"/>
      <c r="D62" s="63"/>
      <c r="E62" s="63"/>
      <c r="F62" s="87"/>
      <c r="G62" s="88"/>
      <c r="H62" s="87"/>
      <c r="I62" s="88"/>
      <c r="J62" s="43" t="s">
        <v>48</v>
      </c>
      <c r="K62" s="44"/>
      <c r="L62" s="44"/>
      <c r="M62" s="44"/>
      <c r="N62" s="44"/>
      <c r="O62" s="44"/>
      <c r="P62" s="44"/>
      <c r="Q62" s="44"/>
      <c r="R62" s="44"/>
      <c r="S62" s="45"/>
    </row>
    <row r="63" spans="1:19" ht="43.5" customHeight="1" x14ac:dyDescent="0.25">
      <c r="A63" s="77"/>
      <c r="B63" s="63"/>
      <c r="C63" s="63"/>
      <c r="D63" s="63"/>
      <c r="E63" s="63"/>
      <c r="F63" s="87"/>
      <c r="G63" s="88"/>
      <c r="H63" s="87"/>
      <c r="I63" s="88"/>
      <c r="J63" s="40" t="s">
        <v>32</v>
      </c>
      <c r="K63" s="41"/>
      <c r="L63" s="41"/>
      <c r="M63" s="41"/>
      <c r="N63" s="41"/>
      <c r="O63" s="41"/>
      <c r="P63" s="41"/>
      <c r="Q63" s="41"/>
      <c r="R63" s="41"/>
      <c r="S63" s="42"/>
    </row>
    <row r="64" spans="1:19" ht="169.5" customHeight="1" x14ac:dyDescent="0.25">
      <c r="A64" s="78"/>
      <c r="B64" s="64"/>
      <c r="C64" s="64"/>
      <c r="D64" s="64"/>
      <c r="E64" s="64"/>
      <c r="F64" s="89"/>
      <c r="G64" s="90"/>
      <c r="H64" s="89"/>
      <c r="I64" s="90"/>
      <c r="J64" s="43" t="s">
        <v>111</v>
      </c>
      <c r="K64" s="44"/>
      <c r="L64" s="44"/>
      <c r="M64" s="44"/>
      <c r="N64" s="44"/>
      <c r="O64" s="44"/>
      <c r="P64" s="44"/>
      <c r="Q64" s="44"/>
      <c r="R64" s="44"/>
      <c r="S64" s="45"/>
    </row>
    <row r="65" spans="1:19" ht="52.5" customHeight="1" x14ac:dyDescent="0.25">
      <c r="A65" s="46"/>
      <c r="B65" s="47"/>
      <c r="C65" s="47"/>
      <c r="D65" s="47"/>
      <c r="E65" s="47"/>
      <c r="F65" s="47"/>
      <c r="G65" s="47"/>
      <c r="H65" s="47"/>
      <c r="I65" s="47"/>
      <c r="J65" s="47"/>
      <c r="K65" s="47"/>
      <c r="L65" s="47"/>
      <c r="M65" s="47"/>
      <c r="N65" s="47"/>
      <c r="O65" s="47"/>
      <c r="P65" s="47"/>
      <c r="Q65" s="47"/>
      <c r="R65" s="47"/>
      <c r="S65" s="48"/>
    </row>
    <row r="66" spans="1:19" ht="36" customHeight="1" x14ac:dyDescent="0.5">
      <c r="A66" s="66" t="s">
        <v>10</v>
      </c>
      <c r="B66" s="69" t="s">
        <v>11</v>
      </c>
      <c r="C66" s="70"/>
      <c r="D66" s="73" t="s">
        <v>12</v>
      </c>
      <c r="E66" s="75"/>
      <c r="F66" s="73" t="s">
        <v>13</v>
      </c>
      <c r="G66" s="74"/>
      <c r="H66" s="74"/>
      <c r="I66" s="75"/>
      <c r="J66" s="52" t="s">
        <v>14</v>
      </c>
      <c r="K66" s="53"/>
      <c r="L66" s="53"/>
      <c r="M66" s="53"/>
      <c r="N66" s="53"/>
      <c r="O66" s="53"/>
      <c r="P66" s="53"/>
      <c r="Q66" s="53"/>
      <c r="R66" s="53"/>
      <c r="S66" s="54"/>
    </row>
    <row r="67" spans="1:19" ht="30" customHeight="1" x14ac:dyDescent="0.5">
      <c r="A67" s="67"/>
      <c r="B67" s="55"/>
      <c r="C67" s="71"/>
      <c r="D67" s="38" t="s">
        <v>15</v>
      </c>
      <c r="E67" s="38" t="s">
        <v>16</v>
      </c>
      <c r="F67" s="49" t="s">
        <v>17</v>
      </c>
      <c r="G67" s="50"/>
      <c r="H67" s="49" t="s">
        <v>18</v>
      </c>
      <c r="I67" s="50"/>
      <c r="J67" s="55"/>
      <c r="K67" s="56"/>
      <c r="L67" s="56"/>
      <c r="M67" s="56"/>
      <c r="N67" s="56"/>
      <c r="O67" s="56"/>
      <c r="P67" s="56"/>
      <c r="Q67" s="56"/>
      <c r="R67" s="56"/>
      <c r="S67" s="57"/>
    </row>
    <row r="68" spans="1:19" ht="35.25" customHeight="1" x14ac:dyDescent="0.25">
      <c r="A68" s="68"/>
      <c r="B68" s="58"/>
      <c r="C68" s="72"/>
      <c r="D68" s="39" t="s">
        <v>19</v>
      </c>
      <c r="E68" s="39" t="s">
        <v>20</v>
      </c>
      <c r="F68" s="51" t="s">
        <v>21</v>
      </c>
      <c r="G68" s="50"/>
      <c r="H68" s="51" t="s">
        <v>22</v>
      </c>
      <c r="I68" s="50"/>
      <c r="J68" s="58"/>
      <c r="K68" s="59"/>
      <c r="L68" s="59"/>
      <c r="M68" s="59"/>
      <c r="N68" s="59"/>
      <c r="O68" s="59"/>
      <c r="P68" s="59"/>
      <c r="Q68" s="59"/>
      <c r="R68" s="59"/>
      <c r="S68" s="60"/>
    </row>
    <row r="69" spans="1:19" ht="37.5" customHeight="1" x14ac:dyDescent="0.25">
      <c r="A69" s="76">
        <v>5</v>
      </c>
      <c r="B69" s="79" t="s">
        <v>23</v>
      </c>
      <c r="C69" s="65" t="s">
        <v>49</v>
      </c>
      <c r="D69" s="80">
        <f t="shared" ref="D69:E69" si="4">IF(D74=0,0,ROUND(D72/D74*100,1))</f>
        <v>54.9</v>
      </c>
      <c r="E69" s="80">
        <f t="shared" si="4"/>
        <v>48.8</v>
      </c>
      <c r="F69" s="85">
        <f>E69-D69</f>
        <v>-6.1000000000000014</v>
      </c>
      <c r="G69" s="86"/>
      <c r="H69" s="85">
        <f>IF(D69=0,0,ROUND(E69/D69*100,1))</f>
        <v>88.9</v>
      </c>
      <c r="I69" s="86"/>
      <c r="J69" s="61" t="s">
        <v>25</v>
      </c>
      <c r="K69" s="41"/>
      <c r="L69" s="41"/>
      <c r="M69" s="41"/>
      <c r="N69" s="41"/>
      <c r="O69" s="41"/>
      <c r="P69" s="41"/>
      <c r="Q69" s="41"/>
      <c r="R69" s="41"/>
      <c r="S69" s="42"/>
    </row>
    <row r="70" spans="1:19" ht="171" customHeight="1" x14ac:dyDescent="0.25">
      <c r="A70" s="77"/>
      <c r="B70" s="63"/>
      <c r="C70" s="63"/>
      <c r="D70" s="63"/>
      <c r="E70" s="63"/>
      <c r="F70" s="87"/>
      <c r="G70" s="88"/>
      <c r="H70" s="87"/>
      <c r="I70" s="88"/>
      <c r="J70" s="84" t="str">
        <f>"El indicador al final del período de evaluación registró un alcanzado del "&amp;E69&amp;" por ciento en comparación con la meta programada del "&amp;D69&amp;" por ciento, representa un cumplimiento de la meta del "&amp;H69&amp;" por ciento, colocando el indicador en un semáforo de color "&amp;IF(AND(D69=0,H69=0),"",IF(AND(H69&gt;=95,H69&lt;=105,H72&gt;=95,H72&lt;=105,H74&gt;=95,H74&lt;=105),"VERDE:SE LOGRÓ LA META",IF(AND(H69&gt;=95,H69&lt;=105,H72&lt;95),"VERDE:AUNQUE EL INDICADOR ES VERDE, HAY VARIACIÓN EN VARIABLES",IF(AND(H69&gt;=95,H69&lt;=105,H72&gt;105),"VERDE:AUNQUE EL INDICADOR ES VERDE, HAY VARIACIÓN EN VARIABLES",IF(AND(H69&gt;=95,H69&lt;=105,H74&lt;95),"VERDE:AUNQUE EL INDICADOR ES VERDE, HAY VARIACIÓN EN VARIABLES",IF(AND(H69&gt;=95,H69&lt;=105,H74&gt;105),"VERDE:AUNQUE EL INDICADOR ES VERDE, HAY VARIACIÓN EN VARIABLES",IF(OR(AND(H69&gt;=90,H69&lt;95),AND(H69&gt;105,H69&lt;=110)),"AMARILLO",IF(OR(H69&lt;90,H69&gt;110),"ROJO",IF(AND(D69&lt;&gt;0,E69=0),"ROJO","")))))))))&amp;". 
"&amp;IF(AND(D69=0,E69=0),"NO",IF(OR(H69&lt;95,H69&gt;105),"SI","NO"))&amp;" hubo variación en el indicador y "&amp;IF(AND(D72=0,D74=0,H72=0,H74=0),"NO",IF(OR(H72&lt;95,H72&gt;105,H74&lt;95,H74&gt;105),"SI","NO"))&amp;" hubo variación en variables."</f>
        <v>El indicador al final del período de evaluación registró un alcanzado del 48.8 por ciento en comparación con la meta programada del 54.9 por ciento, representa un cumplimiento de la meta del 88.9 por ciento, colocando el indicador en un semáforo de color ROJO. 
SI hubo variación en el indicador y SI hubo variación en variables.</v>
      </c>
      <c r="K70" s="41"/>
      <c r="L70" s="41"/>
      <c r="M70" s="41"/>
      <c r="N70" s="41"/>
      <c r="O70" s="41"/>
      <c r="P70" s="41"/>
      <c r="Q70" s="41"/>
      <c r="R70" s="41"/>
      <c r="S70" s="42"/>
    </row>
    <row r="71" spans="1:19" ht="302.25" customHeight="1" x14ac:dyDescent="0.25">
      <c r="A71" s="77"/>
      <c r="B71" s="64"/>
      <c r="C71" s="64"/>
      <c r="D71" s="64"/>
      <c r="E71" s="64"/>
      <c r="F71" s="89"/>
      <c r="G71" s="90"/>
      <c r="H71" s="89"/>
      <c r="I71" s="90"/>
      <c r="J71" s="83" t="s">
        <v>112</v>
      </c>
      <c r="K71" s="41"/>
      <c r="L71" s="41"/>
      <c r="M71" s="41"/>
      <c r="N71" s="41"/>
      <c r="O71" s="41"/>
      <c r="P71" s="41"/>
      <c r="Q71" s="41"/>
      <c r="R71" s="41"/>
      <c r="S71" s="42"/>
    </row>
    <row r="72" spans="1:19" ht="42" customHeight="1" x14ac:dyDescent="0.25">
      <c r="A72" s="77"/>
      <c r="B72" s="62" t="s">
        <v>26</v>
      </c>
      <c r="C72" s="91" t="s">
        <v>50</v>
      </c>
      <c r="D72" s="82">
        <v>11450</v>
      </c>
      <c r="E72" s="82">
        <v>10716</v>
      </c>
      <c r="F72" s="85">
        <f>E72-D72</f>
        <v>-734</v>
      </c>
      <c r="G72" s="86"/>
      <c r="H72" s="85">
        <f>IF(D72=0,0,ROUND(E72/D72*100,1))</f>
        <v>93.6</v>
      </c>
      <c r="I72" s="86"/>
      <c r="J72" s="61" t="s">
        <v>28</v>
      </c>
      <c r="K72" s="41"/>
      <c r="L72" s="41"/>
      <c r="M72" s="41"/>
      <c r="N72" s="41"/>
      <c r="O72" s="41"/>
      <c r="P72" s="41"/>
      <c r="Q72" s="41"/>
      <c r="R72" s="41"/>
      <c r="S72" s="42"/>
    </row>
    <row r="73" spans="1:19" ht="210.75" customHeight="1" x14ac:dyDescent="0.25">
      <c r="A73" s="77"/>
      <c r="B73" s="64"/>
      <c r="C73" s="92"/>
      <c r="D73" s="64"/>
      <c r="E73" s="64"/>
      <c r="F73" s="89"/>
      <c r="G73" s="90"/>
      <c r="H73" s="89"/>
      <c r="I73" s="90"/>
      <c r="J73" s="43" t="s">
        <v>114</v>
      </c>
      <c r="K73" s="44"/>
      <c r="L73" s="44"/>
      <c r="M73" s="44"/>
      <c r="N73" s="44"/>
      <c r="O73" s="44"/>
      <c r="P73" s="44"/>
      <c r="Q73" s="44"/>
      <c r="R73" s="44"/>
      <c r="S73" s="45"/>
    </row>
    <row r="74" spans="1:19" ht="48" customHeight="1" x14ac:dyDescent="0.25">
      <c r="A74" s="77"/>
      <c r="B74" s="62" t="s">
        <v>29</v>
      </c>
      <c r="C74" s="65" t="s">
        <v>51</v>
      </c>
      <c r="D74" s="82">
        <v>20841</v>
      </c>
      <c r="E74" s="82">
        <v>21975</v>
      </c>
      <c r="F74" s="85">
        <f>E74-D74</f>
        <v>1134</v>
      </c>
      <c r="G74" s="86"/>
      <c r="H74" s="85">
        <f>IF(D74=0,0,ROUND(E74/D74*100,1))</f>
        <v>105.4</v>
      </c>
      <c r="I74" s="86"/>
      <c r="J74" s="40" t="s">
        <v>31</v>
      </c>
      <c r="K74" s="41"/>
      <c r="L74" s="41"/>
      <c r="M74" s="41"/>
      <c r="N74" s="41"/>
      <c r="O74" s="41"/>
      <c r="P74" s="41"/>
      <c r="Q74" s="41"/>
      <c r="R74" s="41"/>
      <c r="S74" s="42"/>
    </row>
    <row r="75" spans="1:19" ht="194.25" customHeight="1" x14ac:dyDescent="0.25">
      <c r="A75" s="77"/>
      <c r="B75" s="63"/>
      <c r="C75" s="63"/>
      <c r="D75" s="63"/>
      <c r="E75" s="63"/>
      <c r="F75" s="87"/>
      <c r="G75" s="88"/>
      <c r="H75" s="87"/>
      <c r="I75" s="88"/>
      <c r="J75" s="83" t="s">
        <v>52</v>
      </c>
      <c r="K75" s="41"/>
      <c r="L75" s="41"/>
      <c r="M75" s="41"/>
      <c r="N75" s="41"/>
      <c r="O75" s="41"/>
      <c r="P75" s="41"/>
      <c r="Q75" s="41"/>
      <c r="R75" s="41"/>
      <c r="S75" s="42"/>
    </row>
    <row r="76" spans="1:19" ht="53.25" customHeight="1" x14ac:dyDescent="0.25">
      <c r="A76" s="77"/>
      <c r="B76" s="63"/>
      <c r="C76" s="63"/>
      <c r="D76" s="63"/>
      <c r="E76" s="63"/>
      <c r="F76" s="87"/>
      <c r="G76" s="88"/>
      <c r="H76" s="87"/>
      <c r="I76" s="88"/>
      <c r="J76" s="40" t="s">
        <v>32</v>
      </c>
      <c r="K76" s="41"/>
      <c r="L76" s="41"/>
      <c r="M76" s="41"/>
      <c r="N76" s="41"/>
      <c r="O76" s="41"/>
      <c r="P76" s="41"/>
      <c r="Q76" s="41"/>
      <c r="R76" s="41"/>
      <c r="S76" s="42"/>
    </row>
    <row r="77" spans="1:19" ht="194.25" customHeight="1" x14ac:dyDescent="0.25">
      <c r="A77" s="93"/>
      <c r="B77" s="64"/>
      <c r="C77" s="64"/>
      <c r="D77" s="64"/>
      <c r="E77" s="64"/>
      <c r="F77" s="89"/>
      <c r="G77" s="90"/>
      <c r="H77" s="89"/>
      <c r="I77" s="90"/>
      <c r="J77" s="43"/>
      <c r="K77" s="44"/>
      <c r="L77" s="44"/>
      <c r="M77" s="44"/>
      <c r="N77" s="44"/>
      <c r="O77" s="44"/>
      <c r="P77" s="44"/>
      <c r="Q77" s="44"/>
      <c r="R77" s="44"/>
      <c r="S77" s="45"/>
    </row>
    <row r="78" spans="1:19" ht="52.5" customHeight="1" x14ac:dyDescent="0.25">
      <c r="A78" s="18"/>
      <c r="B78" s="19"/>
      <c r="C78" s="20"/>
      <c r="D78" s="21"/>
      <c r="E78" s="21"/>
      <c r="F78" s="22"/>
      <c r="G78" s="22"/>
      <c r="H78" s="22"/>
      <c r="I78" s="22"/>
      <c r="J78" s="23"/>
      <c r="K78" s="23"/>
      <c r="L78" s="23"/>
      <c r="M78" s="23"/>
      <c r="N78" s="23"/>
      <c r="O78" s="23"/>
      <c r="P78" s="23"/>
      <c r="Q78" s="23"/>
      <c r="R78" s="23"/>
      <c r="S78" s="24"/>
    </row>
    <row r="79" spans="1:19" ht="36.75" customHeight="1" x14ac:dyDescent="0.5">
      <c r="A79" s="66" t="s">
        <v>10</v>
      </c>
      <c r="B79" s="69" t="s">
        <v>11</v>
      </c>
      <c r="C79" s="70"/>
      <c r="D79" s="73" t="s">
        <v>12</v>
      </c>
      <c r="E79" s="75"/>
      <c r="F79" s="73" t="s">
        <v>13</v>
      </c>
      <c r="G79" s="74"/>
      <c r="H79" s="74"/>
      <c r="I79" s="75"/>
      <c r="J79" s="52" t="s">
        <v>14</v>
      </c>
      <c r="K79" s="53"/>
      <c r="L79" s="53"/>
      <c r="M79" s="53"/>
      <c r="N79" s="53"/>
      <c r="O79" s="53"/>
      <c r="P79" s="53"/>
      <c r="Q79" s="53"/>
      <c r="R79" s="53"/>
      <c r="S79" s="54"/>
    </row>
    <row r="80" spans="1:19" ht="30.75" customHeight="1" x14ac:dyDescent="0.5">
      <c r="A80" s="67"/>
      <c r="B80" s="55"/>
      <c r="C80" s="71"/>
      <c r="D80" s="38" t="s">
        <v>15</v>
      </c>
      <c r="E80" s="38" t="s">
        <v>16</v>
      </c>
      <c r="F80" s="49" t="s">
        <v>17</v>
      </c>
      <c r="G80" s="50"/>
      <c r="H80" s="49" t="s">
        <v>18</v>
      </c>
      <c r="I80" s="50"/>
      <c r="J80" s="55"/>
      <c r="K80" s="56"/>
      <c r="L80" s="56"/>
      <c r="M80" s="56"/>
      <c r="N80" s="56"/>
      <c r="O80" s="56"/>
      <c r="P80" s="56"/>
      <c r="Q80" s="56"/>
      <c r="R80" s="56"/>
      <c r="S80" s="57"/>
    </row>
    <row r="81" spans="1:19" ht="29.25" customHeight="1" x14ac:dyDescent="0.25">
      <c r="A81" s="68"/>
      <c r="B81" s="58"/>
      <c r="C81" s="72"/>
      <c r="D81" s="39" t="s">
        <v>19</v>
      </c>
      <c r="E81" s="39" t="s">
        <v>20</v>
      </c>
      <c r="F81" s="51" t="s">
        <v>21</v>
      </c>
      <c r="G81" s="50"/>
      <c r="H81" s="51" t="s">
        <v>22</v>
      </c>
      <c r="I81" s="50"/>
      <c r="J81" s="58"/>
      <c r="K81" s="59"/>
      <c r="L81" s="59"/>
      <c r="M81" s="59"/>
      <c r="N81" s="59"/>
      <c r="O81" s="59"/>
      <c r="P81" s="59"/>
      <c r="Q81" s="59"/>
      <c r="R81" s="59"/>
      <c r="S81" s="60"/>
    </row>
    <row r="82" spans="1:19" ht="62.25" customHeight="1" x14ac:dyDescent="0.25">
      <c r="A82" s="76">
        <v>6</v>
      </c>
      <c r="B82" s="79" t="s">
        <v>23</v>
      </c>
      <c r="C82" s="65" t="s">
        <v>53</v>
      </c>
      <c r="D82" s="80">
        <f t="shared" ref="D82:E82" si="5">IF(D87=0,0,ROUND(D85/D87*100,1))</f>
        <v>42.8</v>
      </c>
      <c r="E82" s="80">
        <f t="shared" si="5"/>
        <v>30.4</v>
      </c>
      <c r="F82" s="85">
        <f>E82-D82</f>
        <v>-12.399999999999999</v>
      </c>
      <c r="G82" s="86"/>
      <c r="H82" s="85">
        <f>IF(D82=0,0,ROUND(E82/D82*100,1))</f>
        <v>71</v>
      </c>
      <c r="I82" s="86"/>
      <c r="J82" s="61" t="s">
        <v>25</v>
      </c>
      <c r="K82" s="41"/>
      <c r="L82" s="41"/>
      <c r="M82" s="41"/>
      <c r="N82" s="41"/>
      <c r="O82" s="41"/>
      <c r="P82" s="41"/>
      <c r="Q82" s="41"/>
      <c r="R82" s="41"/>
      <c r="S82" s="42"/>
    </row>
    <row r="83" spans="1:19" ht="171" customHeight="1" x14ac:dyDescent="0.25">
      <c r="A83" s="77"/>
      <c r="B83" s="63"/>
      <c r="C83" s="63"/>
      <c r="D83" s="63"/>
      <c r="E83" s="63"/>
      <c r="F83" s="87"/>
      <c r="G83" s="88"/>
      <c r="H83" s="87"/>
      <c r="I83" s="88"/>
      <c r="J83" s="84" t="str">
        <f>"El indicador al final del período de evaluación registró un alcanzado del "&amp;E82&amp;" por ciento en comparación con la meta programada del "&amp;D82&amp;" por ciento, representa un cumplimiento de la meta del "&amp;H82&amp;" por ciento, colocando el indicador en un semáforo de color "&amp;IF(AND(D82=0,H82=0),"",IF(AND(H82&gt;=95,H82&lt;=105,H85&gt;=95,H85&lt;=105,H87&gt;=95,H87&lt;=105),"VERDE:SE LOGRÓ LA META",IF(AND(H82&gt;=95,H82&lt;=105,H85&lt;95),"VERDE:AUNQUE EL INDICADOR ES VERDE, HAY VARIACIÓN EN VARIABLES",IF(AND(H82&gt;=95,H82&lt;=105,H85&gt;105),"VERDE:AUNQUE EL INDICADOR ES VERDE, HAY VARIACIÓN EN VARIABLES",IF(AND(H82&gt;=95,H82&lt;=105,H87&lt;95),"VERDE:AUNQUE EL INDICADOR ES VERDE, HAY VARIACIÓN EN VARIABLES",IF(AND(H82&gt;=95,H82&lt;=105,H87&gt;105),"VERDE:AUNQUE EL INDICADOR ES VERDE, HAY VARIACIÓN EN VARIABLES",IF(OR(AND(H82&gt;=90,H82&lt;95),AND(H82&gt;105,H82&lt;=110)),"AMARILLO",IF(OR(H82&lt;90,H82&gt;110),"ROJO",IF(AND(D82&lt;&gt;0,E82=0),"ROJO","")))))))))&amp;". 
"&amp;IF(AND(D82=0,E82=0),"NO",IF(OR(H82&lt;95,H82&gt;105),"SI","NO"))&amp;" hubo variación en el indicador y "&amp;IF(AND(D85=0,D87=0,H85=0,H87=0),"NO",IF(OR(H85&lt;95,H85&gt;105,H87&lt;95,H87&gt;105),"SI","NO"))&amp;" hubo variación en variables."</f>
        <v>El indicador al final del período de evaluación registró un alcanzado del 30.4 por ciento en comparación con la meta programada del 42.8 por ciento, representa un cumplimiento de la meta del 71 por ciento, colocando el indicador en un semáforo de color ROJO. 
SI hubo variación en el indicador y SI hubo variación en variables.</v>
      </c>
      <c r="K83" s="41"/>
      <c r="L83" s="41"/>
      <c r="M83" s="41"/>
      <c r="N83" s="41"/>
      <c r="O83" s="41"/>
      <c r="P83" s="41"/>
      <c r="Q83" s="41"/>
      <c r="R83" s="41"/>
      <c r="S83" s="42"/>
    </row>
    <row r="84" spans="1:19" ht="273" customHeight="1" x14ac:dyDescent="0.25">
      <c r="A84" s="77"/>
      <c r="B84" s="64"/>
      <c r="C84" s="64"/>
      <c r="D84" s="64"/>
      <c r="E84" s="64"/>
      <c r="F84" s="89"/>
      <c r="G84" s="90"/>
      <c r="H84" s="89"/>
      <c r="I84" s="90"/>
      <c r="J84" s="83" t="s">
        <v>113</v>
      </c>
      <c r="K84" s="41"/>
      <c r="L84" s="41"/>
      <c r="M84" s="41"/>
      <c r="N84" s="41"/>
      <c r="O84" s="41"/>
      <c r="P84" s="41"/>
      <c r="Q84" s="41"/>
      <c r="R84" s="41"/>
      <c r="S84" s="42"/>
    </row>
    <row r="85" spans="1:19" ht="37.5" customHeight="1" x14ac:dyDescent="0.25">
      <c r="A85" s="77"/>
      <c r="B85" s="62" t="s">
        <v>26</v>
      </c>
      <c r="C85" s="91" t="s">
        <v>54</v>
      </c>
      <c r="D85" s="82">
        <v>11412</v>
      </c>
      <c r="E85" s="82">
        <v>10579</v>
      </c>
      <c r="F85" s="85">
        <f>E85-D85</f>
        <v>-833</v>
      </c>
      <c r="G85" s="86"/>
      <c r="H85" s="85">
        <f>IF(D85=0,0,ROUND(E85/D85*100,1))</f>
        <v>92.7</v>
      </c>
      <c r="I85" s="86"/>
      <c r="J85" s="61" t="s">
        <v>28</v>
      </c>
      <c r="K85" s="41"/>
      <c r="L85" s="41"/>
      <c r="M85" s="41"/>
      <c r="N85" s="41"/>
      <c r="O85" s="41"/>
      <c r="P85" s="41"/>
      <c r="Q85" s="41"/>
      <c r="R85" s="41"/>
      <c r="S85" s="42"/>
    </row>
    <row r="86" spans="1:19" ht="234.75" customHeight="1" x14ac:dyDescent="0.25">
      <c r="A86" s="77"/>
      <c r="B86" s="64"/>
      <c r="C86" s="92"/>
      <c r="D86" s="64"/>
      <c r="E86" s="64"/>
      <c r="F86" s="89"/>
      <c r="G86" s="90"/>
      <c r="H86" s="89"/>
      <c r="I86" s="90"/>
      <c r="J86" s="43" t="s">
        <v>114</v>
      </c>
      <c r="K86" s="44"/>
      <c r="L86" s="44"/>
      <c r="M86" s="44"/>
      <c r="N86" s="44"/>
      <c r="O86" s="44"/>
      <c r="P86" s="44"/>
      <c r="Q86" s="44"/>
      <c r="R86" s="44"/>
      <c r="S86" s="45"/>
    </row>
    <row r="87" spans="1:19" ht="32.25" customHeight="1" x14ac:dyDescent="0.25">
      <c r="A87" s="77"/>
      <c r="B87" s="62" t="s">
        <v>29</v>
      </c>
      <c r="C87" s="65" t="s">
        <v>55</v>
      </c>
      <c r="D87" s="82">
        <v>26657</v>
      </c>
      <c r="E87" s="82">
        <v>34811</v>
      </c>
      <c r="F87" s="85">
        <f>E87-D87</f>
        <v>8154</v>
      </c>
      <c r="G87" s="86"/>
      <c r="H87" s="85">
        <f>IF(D87=0,0,ROUND(E87/D87*100,1))</f>
        <v>130.6</v>
      </c>
      <c r="I87" s="86"/>
      <c r="J87" s="40" t="s">
        <v>31</v>
      </c>
      <c r="K87" s="41"/>
      <c r="L87" s="41"/>
      <c r="M87" s="41"/>
      <c r="N87" s="41"/>
      <c r="O87" s="41"/>
      <c r="P87" s="41"/>
      <c r="Q87" s="41"/>
      <c r="R87" s="41"/>
      <c r="S87" s="42"/>
    </row>
    <row r="88" spans="1:19" ht="219.75" customHeight="1" x14ac:dyDescent="0.25">
      <c r="A88" s="77"/>
      <c r="B88" s="63"/>
      <c r="C88" s="63"/>
      <c r="D88" s="63"/>
      <c r="E88" s="63"/>
      <c r="F88" s="87"/>
      <c r="G88" s="88"/>
      <c r="H88" s="87"/>
      <c r="I88" s="88"/>
      <c r="J88" s="83" t="s">
        <v>56</v>
      </c>
      <c r="K88" s="41"/>
      <c r="L88" s="41"/>
      <c r="M88" s="41"/>
      <c r="N88" s="41"/>
      <c r="O88" s="41"/>
      <c r="P88" s="41"/>
      <c r="Q88" s="41"/>
      <c r="R88" s="41"/>
      <c r="S88" s="42"/>
    </row>
    <row r="89" spans="1:19" ht="51.75" customHeight="1" x14ac:dyDescent="0.25">
      <c r="A89" s="77"/>
      <c r="B89" s="63"/>
      <c r="C89" s="63"/>
      <c r="D89" s="63"/>
      <c r="E89" s="63"/>
      <c r="F89" s="87"/>
      <c r="G89" s="88"/>
      <c r="H89" s="87"/>
      <c r="I89" s="88"/>
      <c r="J89" s="40" t="s">
        <v>32</v>
      </c>
      <c r="K89" s="41"/>
      <c r="L89" s="41"/>
      <c r="M89" s="41"/>
      <c r="N89" s="41"/>
      <c r="O89" s="41"/>
      <c r="P89" s="41"/>
      <c r="Q89" s="41"/>
      <c r="R89" s="41"/>
      <c r="S89" s="42"/>
    </row>
    <row r="90" spans="1:19" ht="219.75" customHeight="1" x14ac:dyDescent="0.25">
      <c r="A90" s="78"/>
      <c r="B90" s="64"/>
      <c r="C90" s="64"/>
      <c r="D90" s="64"/>
      <c r="E90" s="64"/>
      <c r="F90" s="89"/>
      <c r="G90" s="90"/>
      <c r="H90" s="89"/>
      <c r="I90" s="90"/>
      <c r="J90" s="43"/>
      <c r="K90" s="44"/>
      <c r="L90" s="44"/>
      <c r="M90" s="44"/>
      <c r="N90" s="44"/>
      <c r="O90" s="44"/>
      <c r="P90" s="44"/>
      <c r="Q90" s="44"/>
      <c r="R90" s="44"/>
      <c r="S90" s="45"/>
    </row>
    <row r="91" spans="1:19" ht="48.75" customHeight="1" x14ac:dyDescent="0.25">
      <c r="A91" s="46"/>
      <c r="B91" s="47"/>
      <c r="C91" s="47"/>
      <c r="D91" s="47"/>
      <c r="E91" s="47"/>
      <c r="F91" s="47"/>
      <c r="G91" s="47"/>
      <c r="H91" s="47"/>
      <c r="I91" s="47"/>
      <c r="J91" s="47"/>
      <c r="K91" s="47"/>
      <c r="L91" s="47"/>
      <c r="M91" s="47"/>
      <c r="N91" s="47"/>
      <c r="O91" s="47"/>
      <c r="P91" s="47"/>
      <c r="Q91" s="47"/>
      <c r="R91" s="47"/>
      <c r="S91" s="48"/>
    </row>
    <row r="92" spans="1:19" ht="45" customHeight="1" x14ac:dyDescent="0.5">
      <c r="A92" s="66" t="s">
        <v>10</v>
      </c>
      <c r="B92" s="69" t="s">
        <v>11</v>
      </c>
      <c r="C92" s="70"/>
      <c r="D92" s="73" t="s">
        <v>12</v>
      </c>
      <c r="E92" s="75"/>
      <c r="F92" s="73" t="s">
        <v>13</v>
      </c>
      <c r="G92" s="74"/>
      <c r="H92" s="74"/>
      <c r="I92" s="75"/>
      <c r="J92" s="52" t="s">
        <v>14</v>
      </c>
      <c r="K92" s="53"/>
      <c r="L92" s="53"/>
      <c r="M92" s="53"/>
      <c r="N92" s="53"/>
      <c r="O92" s="53"/>
      <c r="P92" s="53"/>
      <c r="Q92" s="53"/>
      <c r="R92" s="53"/>
      <c r="S92" s="54"/>
    </row>
    <row r="93" spans="1:19" ht="30" customHeight="1" x14ac:dyDescent="0.5">
      <c r="A93" s="67"/>
      <c r="B93" s="55"/>
      <c r="C93" s="71"/>
      <c r="D93" s="38" t="s">
        <v>15</v>
      </c>
      <c r="E93" s="38" t="s">
        <v>16</v>
      </c>
      <c r="F93" s="49" t="s">
        <v>17</v>
      </c>
      <c r="G93" s="50"/>
      <c r="H93" s="49" t="s">
        <v>18</v>
      </c>
      <c r="I93" s="50"/>
      <c r="J93" s="55"/>
      <c r="K93" s="56"/>
      <c r="L93" s="56"/>
      <c r="M93" s="56"/>
      <c r="N93" s="56"/>
      <c r="O93" s="56"/>
      <c r="P93" s="56"/>
      <c r="Q93" s="56"/>
      <c r="R93" s="56"/>
      <c r="S93" s="57"/>
    </row>
    <row r="94" spans="1:19" ht="30" customHeight="1" x14ac:dyDescent="0.25">
      <c r="A94" s="68"/>
      <c r="B94" s="58"/>
      <c r="C94" s="72"/>
      <c r="D94" s="39" t="s">
        <v>19</v>
      </c>
      <c r="E94" s="39" t="s">
        <v>20</v>
      </c>
      <c r="F94" s="51" t="s">
        <v>21</v>
      </c>
      <c r="G94" s="50"/>
      <c r="H94" s="51" t="s">
        <v>22</v>
      </c>
      <c r="I94" s="50"/>
      <c r="J94" s="58"/>
      <c r="K94" s="59"/>
      <c r="L94" s="59"/>
      <c r="M94" s="59"/>
      <c r="N94" s="59"/>
      <c r="O94" s="59"/>
      <c r="P94" s="59"/>
      <c r="Q94" s="59"/>
      <c r="R94" s="59"/>
      <c r="S94" s="60"/>
    </row>
    <row r="95" spans="1:19" ht="43.5" customHeight="1" x14ac:dyDescent="0.25">
      <c r="A95" s="76">
        <v>7</v>
      </c>
      <c r="B95" s="79" t="s">
        <v>23</v>
      </c>
      <c r="C95" s="65" t="s">
        <v>57</v>
      </c>
      <c r="D95" s="80">
        <f t="shared" ref="D95:E95" si="6">IF(D100=0,0,ROUND(D98/D100*100,1))</f>
        <v>94.3</v>
      </c>
      <c r="E95" s="80">
        <f t="shared" si="6"/>
        <v>106.5</v>
      </c>
      <c r="F95" s="85">
        <f>E95-D95</f>
        <v>12.200000000000003</v>
      </c>
      <c r="G95" s="86"/>
      <c r="H95" s="85">
        <f>IF(D95=0,0,ROUND(E95/D95*100,1))</f>
        <v>112.9</v>
      </c>
      <c r="I95" s="86"/>
      <c r="J95" s="61" t="s">
        <v>25</v>
      </c>
      <c r="K95" s="41"/>
      <c r="L95" s="41"/>
      <c r="M95" s="41"/>
      <c r="N95" s="41"/>
      <c r="O95" s="41"/>
      <c r="P95" s="41"/>
      <c r="Q95" s="41"/>
      <c r="R95" s="41"/>
      <c r="S95" s="42"/>
    </row>
    <row r="96" spans="1:19" ht="167.25" customHeight="1" x14ac:dyDescent="0.25">
      <c r="A96" s="77"/>
      <c r="B96" s="63"/>
      <c r="C96" s="63"/>
      <c r="D96" s="63"/>
      <c r="E96" s="63"/>
      <c r="F96" s="87"/>
      <c r="G96" s="88"/>
      <c r="H96" s="87"/>
      <c r="I96" s="88"/>
      <c r="J96" s="84" t="str">
        <f>"El indicador al final del período de evaluación registró un alcanzado del "&amp;E95&amp;" por ciento en comparación con la meta programada del "&amp;D95&amp;" por ciento, representa un cumplimiento de la meta del "&amp;H95&amp;" por ciento, colocando el indicador en un semáforo de color "&amp;IF(AND(D95=0,H95=0),"",IF(AND(H95&gt;=95,H95&lt;=105,H98&gt;=95,H98&lt;=105,H100&gt;=95,H100&lt;=105),"VERDE:SE LOGRÓ LA META",IF(AND(H95&gt;=95,H95&lt;=105,H98&lt;95),"VERDE:AUNQUE EL INDICADOR ES VERDE, HAY VARIACIÓN EN VARIABLES",IF(AND(H95&gt;=95,H95&lt;=105,H98&gt;105),"VERDE:AUNQUE EL INDICADOR ES VERDE, HAY VARIACIÓN EN VARIABLES",IF(AND(H95&gt;=95,H95&lt;=105,H100&lt;95),"VERDE:AUNQUE EL INDICADOR ES VERDE, HAY VARIACIÓN EN VARIABLES",IF(AND(H95&gt;=95,H95&lt;=105,H100&gt;105),"VERDE:AUNQUE EL INDICADOR ES VERDE, HAY VARIACIÓN EN VARIABLES",IF(OR(AND(H95&gt;=90,H95&lt;95),AND(H95&gt;105,H95&lt;=110)),"AMARILLO",IF(OR(H95&lt;90,H95&gt;110),"ROJO",IF(AND(D95&lt;&gt;0,E95=0),"ROJO","")))))))))&amp;". 
"&amp;IF(AND(D95=0,E95=0),"NO",IF(OR(H95&lt;95,H95&gt;105),"SI","NO"))&amp;" hubo variación en el indicador y "&amp;IF(AND(D98=0,D100=0,H98=0,H100=0),"NO",IF(OR(H98&lt;95,H98&gt;105,H100&lt;95,H100&gt;105),"SI","NO"))&amp;" hubo variación en variables."</f>
        <v>El indicador al final del período de evaluación registró un alcanzado del 106.5 por ciento en comparación con la meta programada del 94.3 por ciento, representa un cumplimiento de la meta del 112.9 por ciento, colocando el indicador en un semáforo de color ROJO. 
SI hubo variación en el indicador y SI hubo variación en variables.</v>
      </c>
      <c r="K96" s="41"/>
      <c r="L96" s="41"/>
      <c r="M96" s="41"/>
      <c r="N96" s="41"/>
      <c r="O96" s="41"/>
      <c r="P96" s="41"/>
      <c r="Q96" s="41"/>
      <c r="R96" s="41"/>
      <c r="S96" s="42"/>
    </row>
    <row r="97" spans="1:19" ht="291" customHeight="1" x14ac:dyDescent="0.25">
      <c r="A97" s="77"/>
      <c r="B97" s="64"/>
      <c r="C97" s="64"/>
      <c r="D97" s="64"/>
      <c r="E97" s="64"/>
      <c r="F97" s="89"/>
      <c r="G97" s="90"/>
      <c r="H97" s="89"/>
      <c r="I97" s="90"/>
      <c r="J97" s="83" t="s">
        <v>115</v>
      </c>
      <c r="K97" s="41"/>
      <c r="L97" s="41"/>
      <c r="M97" s="41"/>
      <c r="N97" s="41"/>
      <c r="O97" s="41"/>
      <c r="P97" s="41"/>
      <c r="Q97" s="41"/>
      <c r="R97" s="41"/>
      <c r="S97" s="42"/>
    </row>
    <row r="98" spans="1:19" ht="39.75" customHeight="1" x14ac:dyDescent="0.25">
      <c r="A98" s="77"/>
      <c r="B98" s="62" t="s">
        <v>26</v>
      </c>
      <c r="C98" s="96" t="s">
        <v>58</v>
      </c>
      <c r="D98" s="82">
        <v>51710</v>
      </c>
      <c r="E98" s="82">
        <v>58410</v>
      </c>
      <c r="F98" s="85">
        <f>E98-D98</f>
        <v>6700</v>
      </c>
      <c r="G98" s="86"/>
      <c r="H98" s="85">
        <f>IF(D98=0,0,ROUND(E98/D98*100,1))</f>
        <v>113</v>
      </c>
      <c r="I98" s="86"/>
      <c r="J98" s="61" t="s">
        <v>28</v>
      </c>
      <c r="K98" s="41"/>
      <c r="L98" s="41"/>
      <c r="M98" s="41"/>
      <c r="N98" s="41"/>
      <c r="O98" s="41"/>
      <c r="P98" s="41"/>
      <c r="Q98" s="41"/>
      <c r="R98" s="41"/>
      <c r="S98" s="42"/>
    </row>
    <row r="99" spans="1:19" ht="219.75" customHeight="1" x14ac:dyDescent="0.25">
      <c r="A99" s="77"/>
      <c r="B99" s="64"/>
      <c r="C99" s="97"/>
      <c r="D99" s="64"/>
      <c r="E99" s="64"/>
      <c r="F99" s="89"/>
      <c r="G99" s="90"/>
      <c r="H99" s="89"/>
      <c r="I99" s="90"/>
      <c r="J99" s="43" t="s">
        <v>59</v>
      </c>
      <c r="K99" s="44"/>
      <c r="L99" s="44"/>
      <c r="M99" s="44"/>
      <c r="N99" s="44"/>
      <c r="O99" s="44"/>
      <c r="P99" s="44"/>
      <c r="Q99" s="44"/>
      <c r="R99" s="44"/>
      <c r="S99" s="45"/>
    </row>
    <row r="100" spans="1:19" ht="36" customHeight="1" x14ac:dyDescent="0.25">
      <c r="A100" s="77"/>
      <c r="B100" s="62" t="s">
        <v>29</v>
      </c>
      <c r="C100" s="65" t="s">
        <v>60</v>
      </c>
      <c r="D100" s="98">
        <v>54842</v>
      </c>
      <c r="E100" s="101">
        <f>D100</f>
        <v>54842</v>
      </c>
      <c r="F100" s="85">
        <f>E100-D100</f>
        <v>0</v>
      </c>
      <c r="G100" s="86"/>
      <c r="H100" s="85">
        <f>IF(D100=0,0,ROUND(E100/D100*100,1))</f>
        <v>100</v>
      </c>
      <c r="I100" s="86"/>
      <c r="J100" s="40" t="s">
        <v>31</v>
      </c>
      <c r="K100" s="41"/>
      <c r="L100" s="41"/>
      <c r="M100" s="41"/>
      <c r="N100" s="41"/>
      <c r="O100" s="41"/>
      <c r="P100" s="41"/>
      <c r="Q100" s="41"/>
      <c r="R100" s="41"/>
      <c r="S100" s="42"/>
    </row>
    <row r="101" spans="1:19" ht="199.5" customHeight="1" x14ac:dyDescent="0.25">
      <c r="A101" s="77"/>
      <c r="B101" s="63"/>
      <c r="C101" s="63"/>
      <c r="D101" s="99"/>
      <c r="E101" s="99"/>
      <c r="F101" s="87"/>
      <c r="G101" s="88"/>
      <c r="H101" s="87"/>
      <c r="I101" s="88"/>
      <c r="J101" s="43" t="s">
        <v>39</v>
      </c>
      <c r="K101" s="44"/>
      <c r="L101" s="44"/>
      <c r="M101" s="44"/>
      <c r="N101" s="44"/>
      <c r="O101" s="44"/>
      <c r="P101" s="44"/>
      <c r="Q101" s="44"/>
      <c r="R101" s="44"/>
      <c r="S101" s="45"/>
    </row>
    <row r="102" spans="1:19" ht="61.5" customHeight="1" x14ac:dyDescent="0.25">
      <c r="A102" s="77"/>
      <c r="B102" s="63"/>
      <c r="C102" s="63"/>
      <c r="D102" s="99"/>
      <c r="E102" s="99"/>
      <c r="F102" s="87"/>
      <c r="G102" s="88"/>
      <c r="H102" s="87"/>
      <c r="I102" s="88"/>
      <c r="J102" s="40" t="s">
        <v>32</v>
      </c>
      <c r="K102" s="41"/>
      <c r="L102" s="41"/>
      <c r="M102" s="41"/>
      <c r="N102" s="41"/>
      <c r="O102" s="41"/>
      <c r="P102" s="41"/>
      <c r="Q102" s="41"/>
      <c r="R102" s="41"/>
      <c r="S102" s="42"/>
    </row>
    <row r="103" spans="1:19" ht="199.5" customHeight="1" x14ac:dyDescent="0.25">
      <c r="A103" s="78"/>
      <c r="B103" s="64"/>
      <c r="C103" s="64"/>
      <c r="D103" s="100"/>
      <c r="E103" s="100"/>
      <c r="F103" s="89"/>
      <c r="G103" s="90"/>
      <c r="H103" s="89"/>
      <c r="I103" s="90"/>
      <c r="J103" s="43" t="s">
        <v>39</v>
      </c>
      <c r="K103" s="44"/>
      <c r="L103" s="44"/>
      <c r="M103" s="44"/>
      <c r="N103" s="44"/>
      <c r="O103" s="44"/>
      <c r="P103" s="44"/>
      <c r="Q103" s="44"/>
      <c r="R103" s="44"/>
      <c r="S103" s="45"/>
    </row>
    <row r="104" spans="1:19" ht="42.75" customHeight="1" x14ac:dyDescent="0.25">
      <c r="A104" s="16"/>
      <c r="B104" s="17"/>
      <c r="C104" s="17"/>
      <c r="D104" s="17"/>
      <c r="E104" s="17"/>
      <c r="F104" s="17"/>
      <c r="G104" s="17"/>
      <c r="H104" s="17"/>
      <c r="I104" s="17"/>
      <c r="J104" s="17"/>
      <c r="K104" s="17"/>
      <c r="L104" s="17"/>
      <c r="M104" s="17"/>
      <c r="N104" s="17"/>
      <c r="O104" s="17"/>
      <c r="P104" s="17"/>
      <c r="Q104" s="17"/>
      <c r="R104" s="17"/>
      <c r="S104" s="17"/>
    </row>
    <row r="105" spans="1:19" ht="26.25" customHeight="1" x14ac:dyDescent="0.5">
      <c r="A105" s="66" t="s">
        <v>10</v>
      </c>
      <c r="B105" s="69" t="s">
        <v>11</v>
      </c>
      <c r="C105" s="70"/>
      <c r="D105" s="73" t="s">
        <v>12</v>
      </c>
      <c r="E105" s="75"/>
      <c r="F105" s="73" t="s">
        <v>13</v>
      </c>
      <c r="G105" s="74"/>
      <c r="H105" s="74"/>
      <c r="I105" s="75"/>
      <c r="J105" s="52" t="s">
        <v>14</v>
      </c>
      <c r="K105" s="53"/>
      <c r="L105" s="53"/>
      <c r="M105" s="53"/>
      <c r="N105" s="53"/>
      <c r="O105" s="53"/>
      <c r="P105" s="53"/>
      <c r="Q105" s="53"/>
      <c r="R105" s="53"/>
      <c r="S105" s="54"/>
    </row>
    <row r="106" spans="1:19" ht="30" customHeight="1" x14ac:dyDescent="0.5">
      <c r="A106" s="67"/>
      <c r="B106" s="55"/>
      <c r="C106" s="71"/>
      <c r="D106" s="38" t="s">
        <v>15</v>
      </c>
      <c r="E106" s="38" t="s">
        <v>16</v>
      </c>
      <c r="F106" s="49" t="s">
        <v>17</v>
      </c>
      <c r="G106" s="50"/>
      <c r="H106" s="49" t="s">
        <v>18</v>
      </c>
      <c r="I106" s="50"/>
      <c r="J106" s="55"/>
      <c r="K106" s="56"/>
      <c r="L106" s="56"/>
      <c r="M106" s="56"/>
      <c r="N106" s="56"/>
      <c r="O106" s="56"/>
      <c r="P106" s="56"/>
      <c r="Q106" s="56"/>
      <c r="R106" s="56"/>
      <c r="S106" s="57"/>
    </row>
    <row r="107" spans="1:19" ht="26.25" customHeight="1" x14ac:dyDescent="0.25">
      <c r="A107" s="68"/>
      <c r="B107" s="58"/>
      <c r="C107" s="72"/>
      <c r="D107" s="39" t="s">
        <v>19</v>
      </c>
      <c r="E107" s="39" t="s">
        <v>20</v>
      </c>
      <c r="F107" s="51" t="s">
        <v>21</v>
      </c>
      <c r="G107" s="50"/>
      <c r="H107" s="51" t="s">
        <v>22</v>
      </c>
      <c r="I107" s="50"/>
      <c r="J107" s="58"/>
      <c r="K107" s="59"/>
      <c r="L107" s="59"/>
      <c r="M107" s="59"/>
      <c r="N107" s="59"/>
      <c r="O107" s="59"/>
      <c r="P107" s="59"/>
      <c r="Q107" s="59"/>
      <c r="R107" s="59"/>
      <c r="S107" s="60"/>
    </row>
    <row r="108" spans="1:19" ht="63" customHeight="1" x14ac:dyDescent="0.25">
      <c r="A108" s="76">
        <v>8</v>
      </c>
      <c r="B108" s="79" t="s">
        <v>23</v>
      </c>
      <c r="C108" s="65" t="s">
        <v>61</v>
      </c>
      <c r="D108" s="80">
        <f t="shared" ref="D108:E108" si="7">IF(D113=0,0,ROUND(D111/D113*100,1))</f>
        <v>86.1</v>
      </c>
      <c r="E108" s="80">
        <f t="shared" si="7"/>
        <v>92</v>
      </c>
      <c r="F108" s="85">
        <f>E108-D108</f>
        <v>5.9000000000000057</v>
      </c>
      <c r="G108" s="86"/>
      <c r="H108" s="85">
        <f>IF(D108=0,0,ROUND(E108/D108*100,1))</f>
        <v>106.9</v>
      </c>
      <c r="I108" s="86"/>
      <c r="J108" s="61" t="s">
        <v>25</v>
      </c>
      <c r="K108" s="41"/>
      <c r="L108" s="41"/>
      <c r="M108" s="41"/>
      <c r="N108" s="41"/>
      <c r="O108" s="41"/>
      <c r="P108" s="41"/>
      <c r="Q108" s="41"/>
      <c r="R108" s="41"/>
      <c r="S108" s="42"/>
    </row>
    <row r="109" spans="1:19" ht="165.75" customHeight="1" x14ac:dyDescent="0.25">
      <c r="A109" s="77"/>
      <c r="B109" s="63"/>
      <c r="C109" s="63"/>
      <c r="D109" s="63"/>
      <c r="E109" s="63"/>
      <c r="F109" s="87"/>
      <c r="G109" s="88"/>
      <c r="H109" s="87"/>
      <c r="I109" s="88"/>
      <c r="J109" s="84" t="str">
        <f>"El indicador al final del período de evaluación registró un alcanzado del "&amp;E108&amp;" por ciento en comparación con la meta programada del "&amp;D108&amp;" por ciento, representa un cumplimiento de la meta del "&amp;H108&amp;" por ciento, colocando el indicador en un semáforo de color "&amp;IF(AND(D108=0,H108=0),"",IF(AND(H108&gt;=95,H108&lt;=105,H111&gt;=95,H111&lt;=105,H113&gt;=95,H113&lt;=105),"VERDE:SE LOGRÓ LA META",IF(AND(H108&gt;=95,H108&lt;=105,H111&lt;95),"VERDE:AUNQUE EL INDICADOR ES VERDE, HAY VARIACIÓN EN VARIABLES",IF(AND(H108&gt;=95,H108&lt;=105,H111&gt;105),"VERDE:AUNQUE EL INDICADOR ES VERDE, HAY VARIACIÓN EN VARIABLES",IF(AND(H108&gt;=95,H108&lt;=105,H113&lt;95),"VERDE:AUNQUE EL INDICADOR ES VERDE, HAY VARIACIÓN EN VARIABLES",IF(AND(H108&gt;=95,H108&lt;=105,H113&gt;105),"VERDE:AUNQUE EL INDICADOR ES VERDE, HAY VARIACIÓN EN VARIABLES",IF(OR(AND(H108&gt;=90,H108&lt;95),AND(H108&gt;105,H108&lt;=110)),"AMARILLO",IF(OR(H108&lt;90,H108&gt;110),"ROJO",IF(AND(D108&lt;&gt;0,E108=0),"ROJO","")))))))))&amp;". 
"&amp;IF(AND(D108=0,E108=0),"NO",IF(OR(H108&lt;95,H108&gt;105),"SI","NO"))&amp;" hubo variación en el indicador y "&amp;IF(AND(D111=0,D113=0,H111=0,H113=0),"NO",IF(OR(H111&lt;95,H111&gt;105,H113&lt;95,H113&gt;105),"SI","NO"))&amp;" hubo variación en variables."</f>
        <v>El indicador al final del período de evaluación registró un alcanzado del 92 por ciento en comparación con la meta programada del 86.1 por ciento, representa un cumplimiento de la meta del 106.9 por ciento, colocando el indicador en un semáforo de color AMARILLO. 
SI hubo variación en el indicador y SI hubo variación en variables.</v>
      </c>
      <c r="K109" s="41"/>
      <c r="L109" s="41"/>
      <c r="M109" s="41"/>
      <c r="N109" s="41"/>
      <c r="O109" s="41"/>
      <c r="P109" s="41"/>
      <c r="Q109" s="41"/>
      <c r="R109" s="41"/>
      <c r="S109" s="42"/>
    </row>
    <row r="110" spans="1:19" ht="255.75" customHeight="1" x14ac:dyDescent="0.25">
      <c r="A110" s="77"/>
      <c r="B110" s="64"/>
      <c r="C110" s="64"/>
      <c r="D110" s="64"/>
      <c r="E110" s="64"/>
      <c r="F110" s="89"/>
      <c r="G110" s="90"/>
      <c r="H110" s="89"/>
      <c r="I110" s="90"/>
      <c r="J110" s="83" t="s">
        <v>116</v>
      </c>
      <c r="K110" s="41"/>
      <c r="L110" s="41"/>
      <c r="M110" s="41"/>
      <c r="N110" s="41"/>
      <c r="O110" s="41"/>
      <c r="P110" s="41"/>
      <c r="Q110" s="41"/>
      <c r="R110" s="41"/>
      <c r="S110" s="42"/>
    </row>
    <row r="111" spans="1:19" ht="38.25" customHeight="1" x14ac:dyDescent="0.25">
      <c r="A111" s="77"/>
      <c r="B111" s="62" t="s">
        <v>26</v>
      </c>
      <c r="C111" s="94" t="s">
        <v>62</v>
      </c>
      <c r="D111" s="82">
        <v>366</v>
      </c>
      <c r="E111" s="82">
        <v>391</v>
      </c>
      <c r="F111" s="85">
        <f>E111-D111</f>
        <v>25</v>
      </c>
      <c r="G111" s="86"/>
      <c r="H111" s="85">
        <f>IF(D111=0,0,ROUND(E111/D111*100,1))</f>
        <v>106.8</v>
      </c>
      <c r="I111" s="86"/>
      <c r="J111" s="61" t="s">
        <v>28</v>
      </c>
      <c r="K111" s="41"/>
      <c r="L111" s="41"/>
      <c r="M111" s="41"/>
      <c r="N111" s="41"/>
      <c r="O111" s="41"/>
      <c r="P111" s="41"/>
      <c r="Q111" s="41"/>
      <c r="R111" s="41"/>
      <c r="S111" s="42"/>
    </row>
    <row r="112" spans="1:19" ht="212.25" customHeight="1" x14ac:dyDescent="0.25">
      <c r="A112" s="77"/>
      <c r="B112" s="64"/>
      <c r="C112" s="64"/>
      <c r="D112" s="64"/>
      <c r="E112" s="64"/>
      <c r="F112" s="89"/>
      <c r="G112" s="90"/>
      <c r="H112" s="89"/>
      <c r="I112" s="90"/>
      <c r="J112" s="43" t="s">
        <v>63</v>
      </c>
      <c r="K112" s="44"/>
      <c r="L112" s="44"/>
      <c r="M112" s="44"/>
      <c r="N112" s="44"/>
      <c r="O112" s="44"/>
      <c r="P112" s="44"/>
      <c r="Q112" s="44"/>
      <c r="R112" s="44"/>
      <c r="S112" s="45"/>
    </row>
    <row r="113" spans="1:19" ht="37.5" customHeight="1" x14ac:dyDescent="0.25">
      <c r="A113" s="77"/>
      <c r="B113" s="62" t="s">
        <v>29</v>
      </c>
      <c r="C113" s="65" t="s">
        <v>64</v>
      </c>
      <c r="D113" s="82">
        <v>425</v>
      </c>
      <c r="E113" s="82">
        <v>425</v>
      </c>
      <c r="F113" s="85">
        <f>E113-D113</f>
        <v>0</v>
      </c>
      <c r="G113" s="86"/>
      <c r="H113" s="85">
        <f>IF(D113=0,0,ROUND(E113/D113*100,1))</f>
        <v>100</v>
      </c>
      <c r="I113" s="86"/>
      <c r="J113" s="40" t="s">
        <v>31</v>
      </c>
      <c r="K113" s="41"/>
      <c r="L113" s="41"/>
      <c r="M113" s="41"/>
      <c r="N113" s="41"/>
      <c r="O113" s="41"/>
      <c r="P113" s="41"/>
      <c r="Q113" s="41"/>
      <c r="R113" s="41"/>
      <c r="S113" s="42"/>
    </row>
    <row r="114" spans="1:19" ht="212.25" customHeight="1" x14ac:dyDescent="0.25">
      <c r="A114" s="77"/>
      <c r="B114" s="63"/>
      <c r="C114" s="63"/>
      <c r="D114" s="63"/>
      <c r="E114" s="63"/>
      <c r="F114" s="87"/>
      <c r="G114" s="88"/>
      <c r="H114" s="87"/>
      <c r="I114" s="88"/>
      <c r="J114" s="43" t="s">
        <v>39</v>
      </c>
      <c r="K114" s="44"/>
      <c r="L114" s="44"/>
      <c r="M114" s="44"/>
      <c r="N114" s="44"/>
      <c r="O114" s="44"/>
      <c r="P114" s="44"/>
      <c r="Q114" s="44"/>
      <c r="R114" s="44"/>
      <c r="S114" s="45"/>
    </row>
    <row r="115" spans="1:19" ht="32.25" customHeight="1" x14ac:dyDescent="0.25">
      <c r="A115" s="77"/>
      <c r="B115" s="63"/>
      <c r="C115" s="63"/>
      <c r="D115" s="63"/>
      <c r="E115" s="63"/>
      <c r="F115" s="87"/>
      <c r="G115" s="88"/>
      <c r="H115" s="87"/>
      <c r="I115" s="88"/>
      <c r="J115" s="40" t="s">
        <v>32</v>
      </c>
      <c r="K115" s="41"/>
      <c r="L115" s="41"/>
      <c r="M115" s="41"/>
      <c r="N115" s="41"/>
      <c r="O115" s="41"/>
      <c r="P115" s="41"/>
      <c r="Q115" s="41"/>
      <c r="R115" s="41"/>
      <c r="S115" s="42"/>
    </row>
    <row r="116" spans="1:19" ht="212.25" customHeight="1" x14ac:dyDescent="0.25">
      <c r="A116" s="78"/>
      <c r="B116" s="64"/>
      <c r="C116" s="64"/>
      <c r="D116" s="64"/>
      <c r="E116" s="64"/>
      <c r="F116" s="89"/>
      <c r="G116" s="90"/>
      <c r="H116" s="89"/>
      <c r="I116" s="90"/>
      <c r="J116" s="43" t="s">
        <v>39</v>
      </c>
      <c r="K116" s="44"/>
      <c r="L116" s="44"/>
      <c r="M116" s="44"/>
      <c r="N116" s="44"/>
      <c r="O116" s="44"/>
      <c r="P116" s="44"/>
      <c r="Q116" s="44"/>
      <c r="R116" s="44"/>
      <c r="S116" s="45"/>
    </row>
    <row r="117" spans="1:19" ht="39" customHeight="1" x14ac:dyDescent="0.25">
      <c r="A117" s="46"/>
      <c r="B117" s="47"/>
      <c r="C117" s="47"/>
      <c r="D117" s="47"/>
      <c r="E117" s="47"/>
      <c r="F117" s="47"/>
      <c r="G117" s="47"/>
      <c r="H117" s="47"/>
      <c r="I117" s="47"/>
      <c r="J117" s="47"/>
      <c r="K117" s="47"/>
      <c r="L117" s="47"/>
      <c r="M117" s="47"/>
      <c r="N117" s="47"/>
      <c r="O117" s="47"/>
      <c r="P117" s="47"/>
      <c r="Q117" s="47"/>
      <c r="R117" s="47"/>
      <c r="S117" s="48"/>
    </row>
    <row r="118" spans="1:19" ht="26.25" customHeight="1" x14ac:dyDescent="0.5">
      <c r="A118" s="66" t="s">
        <v>10</v>
      </c>
      <c r="B118" s="69" t="s">
        <v>11</v>
      </c>
      <c r="C118" s="70"/>
      <c r="D118" s="73" t="s">
        <v>12</v>
      </c>
      <c r="E118" s="75"/>
      <c r="F118" s="73" t="s">
        <v>13</v>
      </c>
      <c r="G118" s="74"/>
      <c r="H118" s="74"/>
      <c r="I118" s="75"/>
      <c r="J118" s="52" t="s">
        <v>14</v>
      </c>
      <c r="K118" s="53"/>
      <c r="L118" s="53"/>
      <c r="M118" s="53"/>
      <c r="N118" s="53"/>
      <c r="O118" s="53"/>
      <c r="P118" s="53"/>
      <c r="Q118" s="53"/>
      <c r="R118" s="53"/>
      <c r="S118" s="54"/>
    </row>
    <row r="119" spans="1:19" ht="30" customHeight="1" x14ac:dyDescent="0.5">
      <c r="A119" s="67"/>
      <c r="B119" s="55"/>
      <c r="C119" s="71"/>
      <c r="D119" s="38" t="s">
        <v>15</v>
      </c>
      <c r="E119" s="38" t="s">
        <v>16</v>
      </c>
      <c r="F119" s="49" t="s">
        <v>17</v>
      </c>
      <c r="G119" s="50"/>
      <c r="H119" s="49" t="s">
        <v>18</v>
      </c>
      <c r="I119" s="50"/>
      <c r="J119" s="55"/>
      <c r="K119" s="56"/>
      <c r="L119" s="56"/>
      <c r="M119" s="56"/>
      <c r="N119" s="56"/>
      <c r="O119" s="56"/>
      <c r="P119" s="56"/>
      <c r="Q119" s="56"/>
      <c r="R119" s="56"/>
      <c r="S119" s="57"/>
    </row>
    <row r="120" spans="1:19" ht="26.25" customHeight="1" x14ac:dyDescent="0.25">
      <c r="A120" s="68"/>
      <c r="B120" s="58"/>
      <c r="C120" s="72"/>
      <c r="D120" s="39" t="s">
        <v>19</v>
      </c>
      <c r="E120" s="39" t="s">
        <v>20</v>
      </c>
      <c r="F120" s="51" t="s">
        <v>21</v>
      </c>
      <c r="G120" s="50"/>
      <c r="H120" s="51" t="s">
        <v>22</v>
      </c>
      <c r="I120" s="50"/>
      <c r="J120" s="58"/>
      <c r="K120" s="59"/>
      <c r="L120" s="59"/>
      <c r="M120" s="59"/>
      <c r="N120" s="59"/>
      <c r="O120" s="59"/>
      <c r="P120" s="59"/>
      <c r="Q120" s="59"/>
      <c r="R120" s="59"/>
      <c r="S120" s="60"/>
    </row>
    <row r="121" spans="1:19" ht="66" customHeight="1" x14ac:dyDescent="0.25">
      <c r="A121" s="76">
        <v>9</v>
      </c>
      <c r="B121" s="79" t="s">
        <v>23</v>
      </c>
      <c r="C121" s="65" t="s">
        <v>65</v>
      </c>
      <c r="D121" s="80">
        <f t="shared" ref="D121:E121" si="8">IF(D126=0,0,ROUND(D124/D126*100,1))</f>
        <v>81.7</v>
      </c>
      <c r="E121" s="80">
        <f t="shared" si="8"/>
        <v>85.6</v>
      </c>
      <c r="F121" s="85">
        <f>E121-D121</f>
        <v>3.8999999999999915</v>
      </c>
      <c r="G121" s="86"/>
      <c r="H121" s="85">
        <f>IF(D121=0,0,ROUND(E121/D121*100,1))</f>
        <v>104.8</v>
      </c>
      <c r="I121" s="86"/>
      <c r="J121" s="61" t="s">
        <v>25</v>
      </c>
      <c r="K121" s="41"/>
      <c r="L121" s="41"/>
      <c r="M121" s="41"/>
      <c r="N121" s="41"/>
      <c r="O121" s="41"/>
      <c r="P121" s="41"/>
      <c r="Q121" s="41"/>
      <c r="R121" s="41"/>
      <c r="S121" s="42"/>
    </row>
    <row r="122" spans="1:19" ht="169.5" customHeight="1" x14ac:dyDescent="0.25">
      <c r="A122" s="77"/>
      <c r="B122" s="63"/>
      <c r="C122" s="63"/>
      <c r="D122" s="63"/>
      <c r="E122" s="63"/>
      <c r="F122" s="87"/>
      <c r="G122" s="88"/>
      <c r="H122" s="87"/>
      <c r="I122" s="88"/>
      <c r="J122" s="84" t="str">
        <f>"El indicador al final del período de evaluación registró un alcanzado del "&amp;E121&amp;" por ciento en comparación con la meta programada del "&amp;D121&amp;" por ciento, representa un cumplimiento de la meta del "&amp;H121&amp;" por ciento, colocando el indicador en un semáforo de color "&amp;IF(AND(D121=0,H121=0),"",IF(AND(H121&gt;=95,H121&lt;=105,H124&gt;=95,H124&lt;=105,H126&gt;=95,H126&lt;=105),"VERDE:SE LOGRÓ LA META",IF(AND(H121&gt;=95,H121&lt;=105,H124&lt;95),"VERDE:AUNQUE EL INDICADOR ES VERDE, HAY VARIACIÓN EN VARIABLES",IF(AND(H121&gt;=95,H121&lt;=105,H124&gt;105),"VERDE:AUNQUE EL INDICADOR ES VERDE, HAY VARIACIÓN EN VARIABLES",IF(AND(H121&gt;=95,H121&lt;=105,H126&lt;95),"VERDE:AUNQUE EL INDICADOR ES VERDE, HAY VARIACIÓN EN VARIABLES",IF(AND(H121&gt;=95,H121&lt;=105,H126&gt;105),"VERDE:AUNQUE EL INDICADOR ES VERDE, HAY VARIACIÓN EN VARIABLES",IF(OR(AND(H121&gt;=90,H121&lt;95),AND(H121&gt;105,H121&lt;=110)),"AMARILLO",IF(OR(H121&lt;90,H121&gt;110),"ROJO",IF(AND(D121&lt;&gt;0,E121=0),"ROJO","")))))))))&amp;". 
"&amp;IF(AND(D121=0,E121=0),"NO",IF(OR(H121&lt;95,H121&gt;105),"SI","NO"))&amp;" hubo variación en el indicador y "&amp;IF(AND(D124=0,D126=0,H124=0,H126=0),"NO",IF(OR(H124&lt;95,H124&gt;105,H126&lt;95,H126&gt;105),"SI","NO"))&amp;" hubo variación en variables."</f>
        <v>El indicador al final del período de evaluación registró un alcanzado del 85.6 por ciento en comparación con la meta programada del 81.7 por ciento, representa un cumplimiento de la meta del 104.8 por ciento, colocando el indicador en un semáforo de color VERDE:AUNQUE EL INDICADOR ES VERDE, HAY VARIACIÓN EN VARIABLES. 
NO hubo variación en el indicador y SI hubo variación en variables.</v>
      </c>
      <c r="K122" s="41"/>
      <c r="L122" s="41"/>
      <c r="M122" s="41"/>
      <c r="N122" s="41"/>
      <c r="O122" s="41"/>
      <c r="P122" s="41"/>
      <c r="Q122" s="41"/>
      <c r="R122" s="41"/>
      <c r="S122" s="42"/>
    </row>
    <row r="123" spans="1:19" ht="261.75" customHeight="1" x14ac:dyDescent="0.25">
      <c r="A123" s="77"/>
      <c r="B123" s="64"/>
      <c r="C123" s="64"/>
      <c r="D123" s="64"/>
      <c r="E123" s="64"/>
      <c r="F123" s="89"/>
      <c r="G123" s="90"/>
      <c r="H123" s="89"/>
      <c r="I123" s="90"/>
      <c r="J123" s="83" t="s">
        <v>117</v>
      </c>
      <c r="K123" s="41"/>
      <c r="L123" s="41"/>
      <c r="M123" s="41"/>
      <c r="N123" s="41"/>
      <c r="O123" s="41"/>
      <c r="P123" s="41"/>
      <c r="Q123" s="41"/>
      <c r="R123" s="41"/>
      <c r="S123" s="42"/>
    </row>
    <row r="124" spans="1:19" ht="42" customHeight="1" x14ac:dyDescent="0.25">
      <c r="A124" s="77"/>
      <c r="B124" s="62" t="s">
        <v>26</v>
      </c>
      <c r="C124" s="94" t="s">
        <v>66</v>
      </c>
      <c r="D124" s="82">
        <v>441</v>
      </c>
      <c r="E124" s="82">
        <v>428</v>
      </c>
      <c r="F124" s="85">
        <f>E124-D124</f>
        <v>-13</v>
      </c>
      <c r="G124" s="86"/>
      <c r="H124" s="85">
        <f>IF(D124=0,0,ROUND(E124/D124*100,1))</f>
        <v>97.1</v>
      </c>
      <c r="I124" s="86"/>
      <c r="J124" s="61" t="s">
        <v>28</v>
      </c>
      <c r="K124" s="41"/>
      <c r="L124" s="41"/>
      <c r="M124" s="41"/>
      <c r="N124" s="41"/>
      <c r="O124" s="41"/>
      <c r="P124" s="41"/>
      <c r="Q124" s="41"/>
      <c r="R124" s="41"/>
      <c r="S124" s="42"/>
    </row>
    <row r="125" spans="1:19" ht="177" customHeight="1" x14ac:dyDescent="0.25">
      <c r="A125" s="77"/>
      <c r="B125" s="63"/>
      <c r="C125" s="63"/>
      <c r="D125" s="63"/>
      <c r="E125" s="63"/>
      <c r="F125" s="95"/>
      <c r="G125" s="88"/>
      <c r="H125" s="95"/>
      <c r="I125" s="88"/>
      <c r="J125" s="43" t="s">
        <v>67</v>
      </c>
      <c r="K125" s="44"/>
      <c r="L125" s="44"/>
      <c r="M125" s="44"/>
      <c r="N125" s="44"/>
      <c r="O125" s="44"/>
      <c r="P125" s="44"/>
      <c r="Q125" s="44"/>
      <c r="R125" s="44"/>
      <c r="S125" s="45"/>
    </row>
    <row r="126" spans="1:19" ht="41.25" customHeight="1" x14ac:dyDescent="0.25">
      <c r="A126" s="77"/>
      <c r="B126" s="170" t="s">
        <v>29</v>
      </c>
      <c r="C126" s="173" t="s">
        <v>68</v>
      </c>
      <c r="D126" s="174">
        <v>540</v>
      </c>
      <c r="E126" s="174">
        <v>500</v>
      </c>
      <c r="F126" s="175">
        <f>E126-D126</f>
        <v>-40</v>
      </c>
      <c r="G126" s="172"/>
      <c r="H126" s="175">
        <f>IF(D126=0,0,ROUND(E126/D126*100,1))</f>
        <v>92.6</v>
      </c>
      <c r="I126" s="172"/>
      <c r="J126" s="168" t="s">
        <v>31</v>
      </c>
      <c r="K126" s="41"/>
      <c r="L126" s="41"/>
      <c r="M126" s="41"/>
      <c r="N126" s="41"/>
      <c r="O126" s="41"/>
      <c r="P126" s="41"/>
      <c r="Q126" s="41"/>
      <c r="R126" s="41"/>
      <c r="S126" s="42"/>
    </row>
    <row r="127" spans="1:19" ht="167.25" customHeight="1" x14ac:dyDescent="0.25">
      <c r="A127" s="77"/>
      <c r="B127" s="171"/>
      <c r="C127" s="171"/>
      <c r="D127" s="171"/>
      <c r="E127" s="171"/>
      <c r="F127" s="171"/>
      <c r="G127" s="171"/>
      <c r="H127" s="171"/>
      <c r="I127" s="172"/>
      <c r="J127" s="176" t="s">
        <v>105</v>
      </c>
      <c r="K127" s="177"/>
      <c r="L127" s="177"/>
      <c r="M127" s="177"/>
      <c r="N127" s="177"/>
      <c r="O127" s="177"/>
      <c r="P127" s="177"/>
      <c r="Q127" s="177"/>
      <c r="R127" s="177"/>
      <c r="S127" s="178"/>
    </row>
    <row r="128" spans="1:19" ht="35.25" customHeight="1" x14ac:dyDescent="0.25">
      <c r="A128" s="77"/>
      <c r="B128" s="171"/>
      <c r="C128" s="171"/>
      <c r="D128" s="171"/>
      <c r="E128" s="171"/>
      <c r="F128" s="171"/>
      <c r="G128" s="171"/>
      <c r="H128" s="171"/>
      <c r="I128" s="172"/>
      <c r="J128" s="168" t="s">
        <v>32</v>
      </c>
      <c r="K128" s="41"/>
      <c r="L128" s="41"/>
      <c r="M128" s="41"/>
      <c r="N128" s="41"/>
      <c r="O128" s="41"/>
      <c r="P128" s="41"/>
      <c r="Q128" s="41"/>
      <c r="R128" s="41"/>
      <c r="S128" s="42"/>
    </row>
    <row r="129" spans="1:26" ht="167.25" customHeight="1" x14ac:dyDescent="0.25">
      <c r="A129" s="78"/>
      <c r="B129" s="172"/>
      <c r="C129" s="172"/>
      <c r="D129" s="172"/>
      <c r="E129" s="172"/>
      <c r="F129" s="172"/>
      <c r="G129" s="172"/>
      <c r="H129" s="172"/>
      <c r="I129" s="172"/>
      <c r="J129" s="169" t="s">
        <v>69</v>
      </c>
      <c r="K129" s="44"/>
      <c r="L129" s="44"/>
      <c r="M129" s="44"/>
      <c r="N129" s="44"/>
      <c r="O129" s="44"/>
      <c r="P129" s="44"/>
      <c r="Q129" s="44"/>
      <c r="R129" s="44"/>
      <c r="S129" s="45"/>
    </row>
    <row r="130" spans="1:26" ht="34.5" customHeight="1" x14ac:dyDescent="0.25">
      <c r="A130" s="16"/>
      <c r="B130" s="17"/>
      <c r="C130" s="17"/>
      <c r="D130" s="17"/>
      <c r="E130" s="17"/>
      <c r="F130" s="17"/>
      <c r="G130" s="17"/>
      <c r="H130" s="17"/>
      <c r="I130" s="17"/>
      <c r="J130" s="17"/>
      <c r="K130" s="17"/>
      <c r="L130" s="17"/>
      <c r="M130" s="17"/>
      <c r="N130" s="17"/>
      <c r="O130" s="17"/>
      <c r="P130" s="17"/>
      <c r="Q130" s="17"/>
      <c r="R130" s="17"/>
      <c r="S130" s="17"/>
    </row>
    <row r="131" spans="1:26" ht="26.25" customHeight="1" x14ac:dyDescent="0.5">
      <c r="A131" s="66" t="s">
        <v>10</v>
      </c>
      <c r="B131" s="69" t="s">
        <v>11</v>
      </c>
      <c r="C131" s="70"/>
      <c r="D131" s="73" t="s">
        <v>12</v>
      </c>
      <c r="E131" s="75"/>
      <c r="F131" s="73" t="s">
        <v>13</v>
      </c>
      <c r="G131" s="74"/>
      <c r="H131" s="74"/>
      <c r="I131" s="75"/>
      <c r="J131" s="52" t="s">
        <v>14</v>
      </c>
      <c r="K131" s="53"/>
      <c r="L131" s="53"/>
      <c r="M131" s="53"/>
      <c r="N131" s="53"/>
      <c r="O131" s="53"/>
      <c r="P131" s="53"/>
      <c r="Q131" s="53"/>
      <c r="R131" s="53"/>
      <c r="S131" s="54"/>
      <c r="T131" s="25"/>
      <c r="U131" s="25"/>
      <c r="V131" s="25"/>
      <c r="W131" s="25"/>
      <c r="X131" s="25"/>
      <c r="Y131" s="25"/>
      <c r="Z131" s="25"/>
    </row>
    <row r="132" spans="1:26" ht="30" customHeight="1" x14ac:dyDescent="0.5">
      <c r="A132" s="67"/>
      <c r="B132" s="55"/>
      <c r="C132" s="71"/>
      <c r="D132" s="38" t="s">
        <v>15</v>
      </c>
      <c r="E132" s="38" t="s">
        <v>16</v>
      </c>
      <c r="F132" s="49" t="s">
        <v>17</v>
      </c>
      <c r="G132" s="50"/>
      <c r="H132" s="49" t="s">
        <v>18</v>
      </c>
      <c r="I132" s="50"/>
      <c r="J132" s="55"/>
      <c r="K132" s="56"/>
      <c r="L132" s="56"/>
      <c r="M132" s="56"/>
      <c r="N132" s="56"/>
      <c r="O132" s="56"/>
      <c r="P132" s="56"/>
      <c r="Q132" s="56"/>
      <c r="R132" s="56"/>
      <c r="S132" s="57"/>
      <c r="T132" s="25"/>
      <c r="U132" s="25"/>
      <c r="V132" s="25"/>
      <c r="W132" s="25"/>
      <c r="X132" s="25"/>
      <c r="Y132" s="25"/>
      <c r="Z132" s="25"/>
    </row>
    <row r="133" spans="1:26" ht="26.25" customHeight="1" x14ac:dyDescent="0.25">
      <c r="A133" s="68"/>
      <c r="B133" s="58"/>
      <c r="C133" s="72"/>
      <c r="D133" s="39" t="s">
        <v>19</v>
      </c>
      <c r="E133" s="39" t="s">
        <v>20</v>
      </c>
      <c r="F133" s="51" t="s">
        <v>21</v>
      </c>
      <c r="G133" s="50"/>
      <c r="H133" s="51" t="s">
        <v>22</v>
      </c>
      <c r="I133" s="50"/>
      <c r="J133" s="58"/>
      <c r="K133" s="59"/>
      <c r="L133" s="59"/>
      <c r="M133" s="59"/>
      <c r="N133" s="59"/>
      <c r="O133" s="59"/>
      <c r="P133" s="59"/>
      <c r="Q133" s="59"/>
      <c r="R133" s="59"/>
      <c r="S133" s="60"/>
      <c r="T133" s="25"/>
      <c r="U133" s="25"/>
      <c r="V133" s="25"/>
      <c r="W133" s="25"/>
      <c r="X133" s="25"/>
      <c r="Y133" s="25"/>
      <c r="Z133" s="25"/>
    </row>
    <row r="134" spans="1:26" ht="66" customHeight="1" x14ac:dyDescent="0.25">
      <c r="A134" s="76">
        <v>10</v>
      </c>
      <c r="B134" s="79" t="s">
        <v>23</v>
      </c>
      <c r="C134" s="65" t="s">
        <v>70</v>
      </c>
      <c r="D134" s="80">
        <f t="shared" ref="D134:E134" si="9">IF(D139=0,0,ROUND(D137/D139*100,1))</f>
        <v>0</v>
      </c>
      <c r="E134" s="80">
        <f t="shared" si="9"/>
        <v>0</v>
      </c>
      <c r="F134" s="85">
        <f>E134-D134</f>
        <v>0</v>
      </c>
      <c r="G134" s="86"/>
      <c r="H134" s="85">
        <f>IF(D134=0,0,ROUND(E134/D134*100,1))</f>
        <v>0</v>
      </c>
      <c r="I134" s="86"/>
      <c r="J134" s="61" t="s">
        <v>25</v>
      </c>
      <c r="K134" s="41"/>
      <c r="L134" s="41"/>
      <c r="M134" s="41"/>
      <c r="N134" s="41"/>
      <c r="O134" s="41"/>
      <c r="P134" s="41"/>
      <c r="Q134" s="41"/>
      <c r="R134" s="41"/>
      <c r="S134" s="42"/>
      <c r="T134" s="25"/>
      <c r="U134" s="25"/>
      <c r="V134" s="25"/>
      <c r="W134" s="25"/>
      <c r="X134" s="25"/>
      <c r="Y134" s="25"/>
      <c r="Z134" s="25"/>
    </row>
    <row r="135" spans="1:26" ht="171.75" customHeight="1" x14ac:dyDescent="0.25">
      <c r="A135" s="77"/>
      <c r="B135" s="63"/>
      <c r="C135" s="63"/>
      <c r="D135" s="63"/>
      <c r="E135" s="63"/>
      <c r="F135" s="87"/>
      <c r="G135" s="88"/>
      <c r="H135" s="87"/>
      <c r="I135" s="88"/>
      <c r="J135" s="84" t="str">
        <f>"El indicador al final del período de evaluación registró un alcanzado del "&amp;E134&amp;" por ciento en comparación con la meta programada del "&amp;D134&amp;" por ciento, representa un cumplimiento de la meta del "&amp;H134&amp;" por ciento, colocando el indicador en un semáforo de color "&amp;IF(AND(D134=0,H134=0),"",IF(AND(H134&gt;=95,H134&lt;=105,H137&gt;=95,H137&lt;=105,H139&gt;=95,H139&lt;=105),"VERDE:SE LOGRÓ LA META",IF(AND(H134&gt;=95,H134&lt;=105,H137&lt;95),"VERDE:AUNQUE EL INDICADOR ES VERDE, HAY VARIACIÓN EN VARIABLES",IF(AND(H134&gt;=95,H134&lt;=105,H137&gt;105),"VERDE:AUNQUE EL INDICADOR ES VERDE, HAY VARIACIÓN EN VARIABLES",IF(AND(H134&gt;=95,H134&lt;=105,H139&lt;95),"VERDE:AUNQUE EL INDICADOR ES VERDE, HAY VARIACIÓN EN VARIABLES",IF(AND(H134&gt;=95,H134&lt;=105,H139&gt;105),"VERDE:AUNQUE EL INDICADOR ES VERDE, HAY VARIACIÓN EN VARIABLES",IF(OR(AND(H134&gt;=90,H134&lt;95),AND(H134&gt;105,H134&lt;=110)),"AMARILLO",IF(OR(H134&lt;90,H134&gt;110),"ROJO",IF(AND(D134&lt;&gt;0,E134=0),"ROJO","")))))))))&amp;". 
"&amp;IF(AND(D134=0,E134=0),"NO",IF(OR(H134&lt;95,H134&gt;105),"SI","NO"))&amp;" hubo variación en el indicador y "&amp;IF(AND(D137=0,D139=0,H137=0,H139=0),"NO",IF(OR(H137&lt;95,H137&gt;105,H139&lt;95,H139&gt;105),"SI","NO"))&amp;"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35" s="41"/>
      <c r="L135" s="41"/>
      <c r="M135" s="41"/>
      <c r="N135" s="41"/>
      <c r="O135" s="41"/>
      <c r="P135" s="41"/>
      <c r="Q135" s="41"/>
      <c r="R135" s="41"/>
      <c r="S135" s="42"/>
      <c r="T135" s="26"/>
      <c r="U135" s="25"/>
      <c r="V135" s="25"/>
      <c r="W135" s="25"/>
      <c r="X135" s="25"/>
      <c r="Y135" s="25"/>
      <c r="Z135" s="25"/>
    </row>
    <row r="136" spans="1:26" ht="278.25" customHeight="1" x14ac:dyDescent="0.25">
      <c r="A136" s="77"/>
      <c r="B136" s="64"/>
      <c r="C136" s="64"/>
      <c r="D136" s="64"/>
      <c r="E136" s="64"/>
      <c r="F136" s="89"/>
      <c r="G136" s="90"/>
      <c r="H136" s="89"/>
      <c r="I136" s="90"/>
      <c r="J136" s="83" t="s">
        <v>71</v>
      </c>
      <c r="K136" s="41"/>
      <c r="L136" s="41"/>
      <c r="M136" s="41"/>
      <c r="N136" s="41"/>
      <c r="O136" s="41"/>
      <c r="P136" s="41"/>
      <c r="Q136" s="41"/>
      <c r="R136" s="41"/>
      <c r="S136" s="42"/>
      <c r="T136" s="25"/>
      <c r="U136" s="25"/>
      <c r="V136" s="25"/>
      <c r="W136" s="25"/>
      <c r="X136" s="25"/>
      <c r="Y136" s="25"/>
      <c r="Z136" s="25"/>
    </row>
    <row r="137" spans="1:26" ht="42" customHeight="1" x14ac:dyDescent="0.25">
      <c r="A137" s="77"/>
      <c r="B137" s="62" t="s">
        <v>26</v>
      </c>
      <c r="C137" s="94" t="s">
        <v>72</v>
      </c>
      <c r="D137" s="82">
        <v>0</v>
      </c>
      <c r="E137" s="82">
        <v>0</v>
      </c>
      <c r="F137" s="85">
        <f>E137-D137</f>
        <v>0</v>
      </c>
      <c r="G137" s="86"/>
      <c r="H137" s="85">
        <f>IF(D137=0,0,ROUND(E137/D137*100,1))</f>
        <v>0</v>
      </c>
      <c r="I137" s="86"/>
      <c r="J137" s="61" t="s">
        <v>28</v>
      </c>
      <c r="K137" s="41"/>
      <c r="L137" s="41"/>
      <c r="M137" s="41"/>
      <c r="N137" s="41"/>
      <c r="O137" s="41"/>
      <c r="P137" s="41"/>
      <c r="Q137" s="41"/>
      <c r="R137" s="41"/>
      <c r="S137" s="42"/>
      <c r="T137" s="25"/>
      <c r="U137" s="25"/>
      <c r="V137" s="25"/>
      <c r="W137" s="25"/>
      <c r="X137" s="25"/>
      <c r="Y137" s="25"/>
      <c r="Z137" s="25"/>
    </row>
    <row r="138" spans="1:26" ht="239.25" customHeight="1" x14ac:dyDescent="0.25">
      <c r="A138" s="77"/>
      <c r="B138" s="64"/>
      <c r="C138" s="64"/>
      <c r="D138" s="64"/>
      <c r="E138" s="64"/>
      <c r="F138" s="89"/>
      <c r="G138" s="90"/>
      <c r="H138" s="89"/>
      <c r="I138" s="90"/>
      <c r="J138" s="43" t="s">
        <v>39</v>
      </c>
      <c r="K138" s="44"/>
      <c r="L138" s="44"/>
      <c r="M138" s="44"/>
      <c r="N138" s="44"/>
      <c r="O138" s="44"/>
      <c r="P138" s="44"/>
      <c r="Q138" s="44"/>
      <c r="R138" s="44"/>
      <c r="S138" s="45"/>
      <c r="T138" s="25"/>
      <c r="U138" s="25"/>
      <c r="V138" s="25"/>
      <c r="W138" s="25"/>
      <c r="X138" s="25"/>
      <c r="Y138" s="25"/>
      <c r="Z138" s="25"/>
    </row>
    <row r="139" spans="1:26" ht="41.25" customHeight="1" x14ac:dyDescent="0.25">
      <c r="A139" s="77"/>
      <c r="B139" s="62" t="s">
        <v>29</v>
      </c>
      <c r="C139" s="65" t="s">
        <v>73</v>
      </c>
      <c r="D139" s="98">
        <v>0</v>
      </c>
      <c r="E139" s="101">
        <f>D139</f>
        <v>0</v>
      </c>
      <c r="F139" s="85">
        <f>E139-D139</f>
        <v>0</v>
      </c>
      <c r="G139" s="86"/>
      <c r="H139" s="85">
        <f>IF(D139=0,0,ROUND(E139/D139*100,1))</f>
        <v>0</v>
      </c>
      <c r="I139" s="86"/>
      <c r="J139" s="40" t="s">
        <v>31</v>
      </c>
      <c r="K139" s="41"/>
      <c r="L139" s="41"/>
      <c r="M139" s="41"/>
      <c r="N139" s="41"/>
      <c r="O139" s="41"/>
      <c r="P139" s="41"/>
      <c r="Q139" s="41"/>
      <c r="R139" s="41"/>
      <c r="S139" s="42"/>
      <c r="T139" s="25"/>
      <c r="U139" s="25"/>
      <c r="V139" s="25"/>
      <c r="W139" s="25"/>
      <c r="X139" s="25"/>
      <c r="Y139" s="25"/>
      <c r="Z139" s="25"/>
    </row>
    <row r="140" spans="1:26" ht="218.25" customHeight="1" x14ac:dyDescent="0.25">
      <c r="A140" s="77"/>
      <c r="B140" s="63"/>
      <c r="C140" s="63"/>
      <c r="D140" s="99"/>
      <c r="E140" s="99"/>
      <c r="F140" s="87"/>
      <c r="G140" s="88"/>
      <c r="H140" s="87"/>
      <c r="I140" s="88"/>
      <c r="J140" s="43" t="s">
        <v>39</v>
      </c>
      <c r="K140" s="44"/>
      <c r="L140" s="44"/>
      <c r="M140" s="44"/>
      <c r="N140" s="44"/>
      <c r="O140" s="44"/>
      <c r="P140" s="44"/>
      <c r="Q140" s="44"/>
      <c r="R140" s="44"/>
      <c r="S140" s="45"/>
      <c r="T140" s="25"/>
      <c r="U140" s="25"/>
      <c r="V140" s="25"/>
      <c r="W140" s="25"/>
      <c r="X140" s="25"/>
      <c r="Y140" s="25"/>
      <c r="Z140" s="25"/>
    </row>
    <row r="141" spans="1:26" ht="47.25" customHeight="1" x14ac:dyDescent="0.25">
      <c r="A141" s="77"/>
      <c r="B141" s="63"/>
      <c r="C141" s="63"/>
      <c r="D141" s="99"/>
      <c r="E141" s="99"/>
      <c r="F141" s="87"/>
      <c r="G141" s="88"/>
      <c r="H141" s="87"/>
      <c r="I141" s="88"/>
      <c r="J141" s="40" t="s">
        <v>32</v>
      </c>
      <c r="K141" s="41"/>
      <c r="L141" s="41"/>
      <c r="M141" s="41"/>
      <c r="N141" s="41"/>
      <c r="O141" s="41"/>
      <c r="P141" s="41"/>
      <c r="Q141" s="41"/>
      <c r="R141" s="41"/>
      <c r="S141" s="42"/>
      <c r="T141" s="25"/>
      <c r="U141" s="25"/>
      <c r="V141" s="25"/>
      <c r="W141" s="25"/>
      <c r="X141" s="25"/>
      <c r="Y141" s="25"/>
      <c r="Z141" s="25"/>
    </row>
    <row r="142" spans="1:26" ht="218.25" customHeight="1" x14ac:dyDescent="0.25">
      <c r="A142" s="78"/>
      <c r="B142" s="64"/>
      <c r="C142" s="64"/>
      <c r="D142" s="100"/>
      <c r="E142" s="100"/>
      <c r="F142" s="89"/>
      <c r="G142" s="90"/>
      <c r="H142" s="89"/>
      <c r="I142" s="90"/>
      <c r="J142" s="43" t="s">
        <v>39</v>
      </c>
      <c r="K142" s="44"/>
      <c r="L142" s="44"/>
      <c r="M142" s="44"/>
      <c r="N142" s="44"/>
      <c r="O142" s="44"/>
      <c r="P142" s="44"/>
      <c r="Q142" s="44"/>
      <c r="R142" s="44"/>
      <c r="S142" s="45"/>
      <c r="T142" s="25"/>
      <c r="U142" s="25"/>
      <c r="V142" s="25"/>
      <c r="W142" s="25"/>
      <c r="X142" s="25"/>
      <c r="Y142" s="25"/>
      <c r="Z142" s="25"/>
    </row>
    <row r="143" spans="1:26" ht="59.25" customHeight="1" x14ac:dyDescent="0.25">
      <c r="A143" s="46"/>
      <c r="B143" s="47"/>
      <c r="C143" s="47"/>
      <c r="D143" s="47"/>
      <c r="E143" s="47"/>
      <c r="F143" s="47"/>
      <c r="G143" s="47"/>
      <c r="H143" s="47"/>
      <c r="I143" s="47"/>
      <c r="J143" s="47"/>
      <c r="K143" s="47"/>
      <c r="L143" s="47"/>
      <c r="M143" s="47"/>
      <c r="N143" s="47"/>
      <c r="O143" s="47"/>
      <c r="P143" s="47"/>
      <c r="Q143" s="47"/>
      <c r="R143" s="47"/>
      <c r="S143" s="48"/>
    </row>
    <row r="144" spans="1:26" ht="59.25" customHeight="1" x14ac:dyDescent="0.5">
      <c r="A144" s="66" t="s">
        <v>10</v>
      </c>
      <c r="B144" s="69" t="s">
        <v>11</v>
      </c>
      <c r="C144" s="70"/>
      <c r="D144" s="73" t="s">
        <v>12</v>
      </c>
      <c r="E144" s="75"/>
      <c r="F144" s="73" t="s">
        <v>13</v>
      </c>
      <c r="G144" s="74"/>
      <c r="H144" s="74"/>
      <c r="I144" s="75"/>
      <c r="J144" s="52" t="s">
        <v>14</v>
      </c>
      <c r="K144" s="53"/>
      <c r="L144" s="53"/>
      <c r="M144" s="53"/>
      <c r="N144" s="53"/>
      <c r="O144" s="53"/>
      <c r="P144" s="53"/>
      <c r="Q144" s="53"/>
      <c r="R144" s="53"/>
      <c r="S144" s="54"/>
    </row>
    <row r="145" spans="1:19" ht="30" customHeight="1" x14ac:dyDescent="0.5">
      <c r="A145" s="67"/>
      <c r="B145" s="55"/>
      <c r="C145" s="71"/>
      <c r="D145" s="38" t="s">
        <v>15</v>
      </c>
      <c r="E145" s="38" t="s">
        <v>16</v>
      </c>
      <c r="F145" s="49" t="s">
        <v>17</v>
      </c>
      <c r="G145" s="50"/>
      <c r="H145" s="49" t="s">
        <v>18</v>
      </c>
      <c r="I145" s="50"/>
      <c r="J145" s="55"/>
      <c r="K145" s="56"/>
      <c r="L145" s="56"/>
      <c r="M145" s="56"/>
      <c r="N145" s="56"/>
      <c r="O145" s="56"/>
      <c r="P145" s="56"/>
      <c r="Q145" s="56"/>
      <c r="R145" s="56"/>
      <c r="S145" s="57"/>
    </row>
    <row r="146" spans="1:19" ht="26.25" customHeight="1" x14ac:dyDescent="0.25">
      <c r="A146" s="68"/>
      <c r="B146" s="58"/>
      <c r="C146" s="72"/>
      <c r="D146" s="39" t="s">
        <v>19</v>
      </c>
      <c r="E146" s="39" t="s">
        <v>20</v>
      </c>
      <c r="F146" s="51" t="s">
        <v>21</v>
      </c>
      <c r="G146" s="50"/>
      <c r="H146" s="51" t="s">
        <v>22</v>
      </c>
      <c r="I146" s="50"/>
      <c r="J146" s="58"/>
      <c r="K146" s="59"/>
      <c r="L146" s="59"/>
      <c r="M146" s="59"/>
      <c r="N146" s="59"/>
      <c r="O146" s="59"/>
      <c r="P146" s="59"/>
      <c r="Q146" s="59"/>
      <c r="R146" s="59"/>
      <c r="S146" s="60"/>
    </row>
    <row r="147" spans="1:19" ht="45" customHeight="1" x14ac:dyDescent="0.25">
      <c r="A147" s="76">
        <v>11</v>
      </c>
      <c r="B147" s="79" t="s">
        <v>23</v>
      </c>
      <c r="C147" s="65" t="s">
        <v>74</v>
      </c>
      <c r="D147" s="80">
        <f t="shared" ref="D147:E147" si="10">IF(D152=0,0,ROUND(D150/D152*100,1))</f>
        <v>57.5</v>
      </c>
      <c r="E147" s="80">
        <f t="shared" si="10"/>
        <v>68</v>
      </c>
      <c r="F147" s="85">
        <f>E147-D147</f>
        <v>10.5</v>
      </c>
      <c r="G147" s="86"/>
      <c r="H147" s="85">
        <f>IF(D147=0,0,ROUND(E147/D147*100,1))</f>
        <v>118.3</v>
      </c>
      <c r="I147" s="86"/>
      <c r="J147" s="61" t="s">
        <v>25</v>
      </c>
      <c r="K147" s="41"/>
      <c r="L147" s="41"/>
      <c r="M147" s="41"/>
      <c r="N147" s="41"/>
      <c r="O147" s="41"/>
      <c r="P147" s="41"/>
      <c r="Q147" s="41"/>
      <c r="R147" s="41"/>
      <c r="S147" s="42"/>
    </row>
    <row r="148" spans="1:19" ht="166.5" customHeight="1" x14ac:dyDescent="0.25">
      <c r="A148" s="77"/>
      <c r="B148" s="63"/>
      <c r="C148" s="63"/>
      <c r="D148" s="63"/>
      <c r="E148" s="63"/>
      <c r="F148" s="87"/>
      <c r="G148" s="88"/>
      <c r="H148" s="87"/>
      <c r="I148" s="88"/>
      <c r="J148" s="84" t="str">
        <f>"El indicador al final del período de evaluación registró un alcanzado del "&amp;E147&amp;" por ciento en comparación con la meta programada del "&amp;D147&amp;" por ciento, representa un cumplimiento de la meta del "&amp;H147&amp;" por ciento, colocando el indicador en un semáforo de color "&amp;IF(AND(D147=0,H147=0),"",IF(AND(H147&gt;=95,H147&lt;=105,H150&gt;=95,H150&lt;=105,H152&gt;=95,H152&lt;=105),"VERDE:SE LOGRÓ LA META",IF(AND(H147&gt;=95,H147&lt;=105,H150&lt;95),"VERDE:AUNQUE EL INDICADOR ES VERDE, HAY VARIACIÓN EN VARIABLES",IF(AND(H147&gt;=95,H147&lt;=105,H150&gt;105),"VERDE:AUNQUE EL INDICADOR ES VERDE, HAY VARIACIÓN EN VARIABLES",IF(AND(H147&gt;=95,H147&lt;=105,H152&lt;95),"VERDE:AUNQUE EL INDICADOR ES VERDE, HAY VARIACIÓN EN VARIABLES",IF(AND(H147&gt;=95,H147&lt;=105,H152&gt;105),"VERDE:AUNQUE EL INDICADOR ES VERDE, HAY VARIACIÓN EN VARIABLES",IF(OR(AND(H147&gt;=90,H147&lt;95),AND(H147&gt;105,H147&lt;=110)),"AMARILLO",IF(OR(H147&lt;90,H147&gt;110),"ROJO",IF(AND(D147&lt;&gt;0,E147=0),"ROJO","")))))))))&amp;". 
"&amp;IF(AND(D147=0,E147=0),"NO",IF(OR(H147&lt;95,H147&gt;105),"SI","NO"))&amp;" hubo variación en el indicador y "&amp;IF(AND(D150=0,D152=0,H150=0,H152=0),"NO",IF(OR(H150&lt;95,H150&gt;105,H152&lt;95,H152&gt;105),"SI","NO"))&amp;" hubo variación en variables."</f>
        <v>El indicador al final del período de evaluación registró un alcanzado del 68 por ciento en comparación con la meta programada del 57.5 por ciento, representa un cumplimiento de la meta del 118.3 por ciento, colocando el indicador en un semáforo de color ROJO. 
SI hubo variación en el indicador y SI hubo variación en variables.</v>
      </c>
      <c r="K148" s="41"/>
      <c r="L148" s="41"/>
      <c r="M148" s="41"/>
      <c r="N148" s="41"/>
      <c r="O148" s="41"/>
      <c r="P148" s="41"/>
      <c r="Q148" s="41"/>
      <c r="R148" s="41"/>
      <c r="S148" s="42"/>
    </row>
    <row r="149" spans="1:19" ht="243" customHeight="1" x14ac:dyDescent="0.25">
      <c r="A149" s="77"/>
      <c r="B149" s="64"/>
      <c r="C149" s="64"/>
      <c r="D149" s="64"/>
      <c r="E149" s="64"/>
      <c r="F149" s="89"/>
      <c r="G149" s="90"/>
      <c r="H149" s="89"/>
      <c r="I149" s="90"/>
      <c r="J149" s="161" t="s">
        <v>118</v>
      </c>
      <c r="K149" s="41"/>
      <c r="L149" s="41"/>
      <c r="M149" s="41"/>
      <c r="N149" s="41"/>
      <c r="O149" s="41"/>
      <c r="P149" s="41"/>
      <c r="Q149" s="41"/>
      <c r="R149" s="41"/>
      <c r="S149" s="42"/>
    </row>
    <row r="150" spans="1:19" ht="35.25" customHeight="1" x14ac:dyDescent="0.25">
      <c r="A150" s="77"/>
      <c r="B150" s="62" t="s">
        <v>26</v>
      </c>
      <c r="C150" s="94" t="s">
        <v>75</v>
      </c>
      <c r="D150" s="82">
        <v>28240</v>
      </c>
      <c r="E150" s="82">
        <v>30967</v>
      </c>
      <c r="F150" s="85">
        <f>E150-D150</f>
        <v>2727</v>
      </c>
      <c r="G150" s="86"/>
      <c r="H150" s="85">
        <f>IF(D150=0,0,ROUND(E150/D150*100,1))</f>
        <v>109.7</v>
      </c>
      <c r="I150" s="86"/>
      <c r="J150" s="61" t="s">
        <v>28</v>
      </c>
      <c r="K150" s="41"/>
      <c r="L150" s="41"/>
      <c r="M150" s="41"/>
      <c r="N150" s="41"/>
      <c r="O150" s="41"/>
      <c r="P150" s="41"/>
      <c r="Q150" s="41"/>
      <c r="R150" s="41"/>
      <c r="S150" s="42"/>
    </row>
    <row r="151" spans="1:19" ht="237" customHeight="1" x14ac:dyDescent="0.25">
      <c r="A151" s="77"/>
      <c r="B151" s="64"/>
      <c r="C151" s="64"/>
      <c r="D151" s="64"/>
      <c r="E151" s="64"/>
      <c r="F151" s="89"/>
      <c r="G151" s="90"/>
      <c r="H151" s="89"/>
      <c r="I151" s="90"/>
      <c r="J151" s="43" t="s">
        <v>76</v>
      </c>
      <c r="K151" s="44"/>
      <c r="L151" s="44"/>
      <c r="M151" s="44"/>
      <c r="N151" s="44"/>
      <c r="O151" s="44"/>
      <c r="P151" s="44"/>
      <c r="Q151" s="44"/>
      <c r="R151" s="44"/>
      <c r="S151" s="45"/>
    </row>
    <row r="152" spans="1:19" ht="38.25" customHeight="1" x14ac:dyDescent="0.25">
      <c r="A152" s="77"/>
      <c r="B152" s="62" t="s">
        <v>29</v>
      </c>
      <c r="C152" s="65" t="s">
        <v>77</v>
      </c>
      <c r="D152" s="82">
        <v>49140</v>
      </c>
      <c r="E152" s="82">
        <v>45529</v>
      </c>
      <c r="F152" s="85">
        <f>E152-D152</f>
        <v>-3611</v>
      </c>
      <c r="G152" s="86"/>
      <c r="H152" s="85">
        <f>IF(D152=0,0,ROUND(E152/D152*100,1))</f>
        <v>92.7</v>
      </c>
      <c r="I152" s="86"/>
      <c r="J152" s="40" t="s">
        <v>31</v>
      </c>
      <c r="K152" s="41"/>
      <c r="L152" s="41"/>
      <c r="M152" s="41"/>
      <c r="N152" s="41"/>
      <c r="O152" s="41"/>
      <c r="P152" s="41"/>
      <c r="Q152" s="41"/>
      <c r="R152" s="41"/>
      <c r="S152" s="42"/>
    </row>
    <row r="153" spans="1:19" ht="212.25" customHeight="1" x14ac:dyDescent="0.25">
      <c r="A153" s="77"/>
      <c r="B153" s="63"/>
      <c r="C153" s="63"/>
      <c r="D153" s="63"/>
      <c r="E153" s="63"/>
      <c r="F153" s="87"/>
      <c r="G153" s="88"/>
      <c r="H153" s="87"/>
      <c r="I153" s="88"/>
      <c r="J153" s="43" t="s">
        <v>39</v>
      </c>
      <c r="K153" s="44"/>
      <c r="L153" s="44"/>
      <c r="M153" s="44"/>
      <c r="N153" s="44"/>
      <c r="O153" s="44"/>
      <c r="P153" s="44"/>
      <c r="Q153" s="44"/>
      <c r="R153" s="44"/>
      <c r="S153" s="45"/>
    </row>
    <row r="154" spans="1:19" ht="35.25" customHeight="1" x14ac:dyDescent="0.25">
      <c r="A154" s="77"/>
      <c r="B154" s="63"/>
      <c r="C154" s="63"/>
      <c r="D154" s="63"/>
      <c r="E154" s="63"/>
      <c r="F154" s="87"/>
      <c r="G154" s="88"/>
      <c r="H154" s="87"/>
      <c r="I154" s="88"/>
      <c r="J154" s="40" t="s">
        <v>32</v>
      </c>
      <c r="K154" s="41"/>
      <c r="L154" s="41"/>
      <c r="M154" s="41"/>
      <c r="N154" s="41"/>
      <c r="O154" s="41"/>
      <c r="P154" s="41"/>
      <c r="Q154" s="41"/>
      <c r="R154" s="41"/>
      <c r="S154" s="42"/>
    </row>
    <row r="155" spans="1:19" ht="212.25" customHeight="1" x14ac:dyDescent="0.25">
      <c r="A155" s="78"/>
      <c r="B155" s="64"/>
      <c r="C155" s="64"/>
      <c r="D155" s="64"/>
      <c r="E155" s="64"/>
      <c r="F155" s="89"/>
      <c r="G155" s="90"/>
      <c r="H155" s="89"/>
      <c r="I155" s="90"/>
      <c r="J155" s="43" t="s">
        <v>78</v>
      </c>
      <c r="K155" s="44"/>
      <c r="L155" s="44"/>
      <c r="M155" s="44"/>
      <c r="N155" s="44"/>
      <c r="O155" s="44"/>
      <c r="P155" s="44"/>
      <c r="Q155" s="44"/>
      <c r="R155" s="44"/>
      <c r="S155" s="45"/>
    </row>
    <row r="156" spans="1:19" ht="68.25" customHeight="1" x14ac:dyDescent="0.25">
      <c r="A156" s="159"/>
      <c r="B156" s="160"/>
      <c r="C156" s="160"/>
      <c r="D156" s="160"/>
      <c r="E156" s="160"/>
      <c r="F156" s="160"/>
      <c r="G156" s="160"/>
      <c r="H156" s="160"/>
      <c r="I156" s="160"/>
      <c r="J156" s="160"/>
      <c r="K156" s="160"/>
      <c r="L156" s="160"/>
      <c r="M156" s="160"/>
      <c r="N156" s="160"/>
      <c r="O156" s="160"/>
      <c r="P156" s="160"/>
      <c r="Q156" s="160"/>
      <c r="R156" s="160"/>
      <c r="S156" s="86"/>
    </row>
    <row r="157" spans="1:19" ht="36" customHeight="1" x14ac:dyDescent="0.5">
      <c r="A157" s="66" t="s">
        <v>10</v>
      </c>
      <c r="B157" s="69" t="s">
        <v>11</v>
      </c>
      <c r="C157" s="70"/>
      <c r="D157" s="73" t="s">
        <v>12</v>
      </c>
      <c r="E157" s="75"/>
      <c r="F157" s="73" t="s">
        <v>13</v>
      </c>
      <c r="G157" s="74"/>
      <c r="H157" s="74"/>
      <c r="I157" s="75"/>
      <c r="J157" s="52" t="s">
        <v>14</v>
      </c>
      <c r="K157" s="53"/>
      <c r="L157" s="53"/>
      <c r="M157" s="53"/>
      <c r="N157" s="53"/>
      <c r="O157" s="53"/>
      <c r="P157" s="53"/>
      <c r="Q157" s="53"/>
      <c r="R157" s="53"/>
      <c r="S157" s="54"/>
    </row>
    <row r="158" spans="1:19" ht="30" customHeight="1" x14ac:dyDescent="0.5">
      <c r="A158" s="67"/>
      <c r="B158" s="55"/>
      <c r="C158" s="71"/>
      <c r="D158" s="38" t="s">
        <v>15</v>
      </c>
      <c r="E158" s="38" t="s">
        <v>16</v>
      </c>
      <c r="F158" s="49" t="s">
        <v>17</v>
      </c>
      <c r="G158" s="50"/>
      <c r="H158" s="49" t="s">
        <v>18</v>
      </c>
      <c r="I158" s="50"/>
      <c r="J158" s="55"/>
      <c r="K158" s="56"/>
      <c r="L158" s="56"/>
      <c r="M158" s="56"/>
      <c r="N158" s="56"/>
      <c r="O158" s="56"/>
      <c r="P158" s="56"/>
      <c r="Q158" s="56"/>
      <c r="R158" s="56"/>
      <c r="S158" s="57"/>
    </row>
    <row r="159" spans="1:19" ht="35.25" customHeight="1" x14ac:dyDescent="0.25">
      <c r="A159" s="68"/>
      <c r="B159" s="58"/>
      <c r="C159" s="72"/>
      <c r="D159" s="39" t="s">
        <v>19</v>
      </c>
      <c r="E159" s="39" t="s">
        <v>20</v>
      </c>
      <c r="F159" s="51" t="s">
        <v>21</v>
      </c>
      <c r="G159" s="50"/>
      <c r="H159" s="51" t="s">
        <v>22</v>
      </c>
      <c r="I159" s="50"/>
      <c r="J159" s="58"/>
      <c r="K159" s="59"/>
      <c r="L159" s="59"/>
      <c r="M159" s="59"/>
      <c r="N159" s="59"/>
      <c r="O159" s="59"/>
      <c r="P159" s="59"/>
      <c r="Q159" s="59"/>
      <c r="R159" s="59"/>
      <c r="S159" s="60"/>
    </row>
    <row r="160" spans="1:19" ht="62.25" customHeight="1" x14ac:dyDescent="0.25">
      <c r="A160" s="76">
        <v>12</v>
      </c>
      <c r="B160" s="79" t="s">
        <v>23</v>
      </c>
      <c r="C160" s="65" t="s">
        <v>79</v>
      </c>
      <c r="D160" s="80">
        <f t="shared" ref="D160:E160" si="11">IF(D165=0,0,ROUND(D163/D165*1,1))</f>
        <v>8.8000000000000007</v>
      </c>
      <c r="E160" s="80">
        <f t="shared" si="11"/>
        <v>8.5</v>
      </c>
      <c r="F160" s="85">
        <f>E160-D160</f>
        <v>-0.30000000000000071</v>
      </c>
      <c r="G160" s="86"/>
      <c r="H160" s="85">
        <f>IF(D160=0,0,ROUND(E160/D160*100,1))</f>
        <v>96.6</v>
      </c>
      <c r="I160" s="86"/>
      <c r="J160" s="61" t="s">
        <v>25</v>
      </c>
      <c r="K160" s="41"/>
      <c r="L160" s="41"/>
      <c r="M160" s="41"/>
      <c r="N160" s="41"/>
      <c r="O160" s="41"/>
      <c r="P160" s="41"/>
      <c r="Q160" s="41"/>
      <c r="R160" s="41"/>
      <c r="S160" s="42"/>
    </row>
    <row r="161" spans="1:19" ht="191.25" customHeight="1" x14ac:dyDescent="0.25">
      <c r="A161" s="77"/>
      <c r="B161" s="63"/>
      <c r="C161" s="63"/>
      <c r="D161" s="63"/>
      <c r="E161" s="63"/>
      <c r="F161" s="87"/>
      <c r="G161" s="88"/>
      <c r="H161" s="87"/>
      <c r="I161" s="88"/>
      <c r="J161" s="84" t="str">
        <f>"El indicador al final del período de evaluación registró un alcanzado del "&amp;E160&amp;" por ciento en comparación con la meta programada del "&amp;D160&amp;" por ciento, representa un cumplimiento de la meta del "&amp;H160&amp;" por ciento, colocando el indicador en un semáforo de color "&amp;IF(AND(D160=0,H160=0),"",IF(AND(H160&gt;=95,H160&lt;=105,H163&gt;=95,H163&lt;=105,H165&gt;=95,H165&lt;=105),"VERDE:SE LOGRÓ LA META",IF(AND(H160&gt;=95,H160&lt;=105,H163&lt;95),"VERDE:AUNQUE EL INDICADOR ES VERDE, HAY VARIACIÓN EN VARIABLES",IF(AND(H160&gt;=95,H160&lt;=105,H163&gt;105),"VERDE:AUNQUE EL INDICADOR ES VERDE, HAY VARIACIÓN EN VARIABLES",IF(AND(H160&gt;=95,H160&lt;=105,H165&lt;95),"VERDE:AUNQUE EL INDICADOR ES VERDE, HAY VARIACIÓN EN VARIABLES",IF(AND(H160&gt;=95,H160&lt;=105,H165&gt;105),"VERDE:AUNQUE EL INDICADOR ES VERDE, HAY VARIACIÓN EN VARIABLES",IF(OR(AND(H160&gt;=90,H160&lt;95),AND(H160&gt;105,H160&lt;=110)),"AMARILLO",IF(OR(H160&lt;90,H160&gt;110),"ROJO",IF(AND(D160&lt;&gt;0,E160=0),"ROJO","")))))))))&amp;". 
"&amp;IF(AND(D160=0,E160=0),"NO",IF(OR(H160&lt;95,H160&gt;105),"SI","NO"))&amp;" hubo variación en el indicador y "&amp;IF(AND(D163=0,D165=0,H163=0,H165=0),"NO",IF(OR(H163&lt;95,H163&gt;105,H165&lt;95,H165&gt;105),"SI","NO"))&amp;" hubo variación en variables."</f>
        <v>El indicador al final del período de evaluación registró un alcanzado del 8.5 por ciento en comparación con la meta programada del 8.8 por ciento, representa un cumplimiento de la meta del 96.6 por ciento, colocando el indicador en un semáforo de color VERDE:AUNQUE EL INDICADOR ES VERDE, HAY VARIACIÓN EN VARIABLES. 
NO hubo variación en el indicador y SI hubo variación en variables.</v>
      </c>
      <c r="K161" s="41"/>
      <c r="L161" s="41"/>
      <c r="M161" s="41"/>
      <c r="N161" s="41"/>
      <c r="O161" s="41"/>
      <c r="P161" s="41"/>
      <c r="Q161" s="41"/>
      <c r="R161" s="41"/>
      <c r="S161" s="42"/>
    </row>
    <row r="162" spans="1:19" ht="294.75" customHeight="1" x14ac:dyDescent="0.25">
      <c r="A162" s="77"/>
      <c r="B162" s="64"/>
      <c r="C162" s="64"/>
      <c r="D162" s="64"/>
      <c r="E162" s="64"/>
      <c r="F162" s="89"/>
      <c r="G162" s="90"/>
      <c r="H162" s="89"/>
      <c r="I162" s="90"/>
      <c r="J162" s="161" t="s">
        <v>119</v>
      </c>
      <c r="K162" s="41"/>
      <c r="L162" s="41"/>
      <c r="M162" s="41"/>
      <c r="N162" s="41"/>
      <c r="O162" s="41"/>
      <c r="P162" s="41"/>
      <c r="Q162" s="41"/>
      <c r="R162" s="41"/>
      <c r="S162" s="42"/>
    </row>
    <row r="163" spans="1:19" ht="34.5" customHeight="1" x14ac:dyDescent="0.25">
      <c r="A163" s="77"/>
      <c r="B163" s="167" t="s">
        <v>26</v>
      </c>
      <c r="C163" s="164" t="s">
        <v>80</v>
      </c>
      <c r="D163" s="162">
        <v>25182</v>
      </c>
      <c r="E163" s="162">
        <v>26376</v>
      </c>
      <c r="F163" s="85">
        <f>E163-D163</f>
        <v>1194</v>
      </c>
      <c r="G163" s="86"/>
      <c r="H163" s="85">
        <f>IF(D163=0,0,ROUND(E163/D163*100,1))</f>
        <v>104.7</v>
      </c>
      <c r="I163" s="86"/>
      <c r="J163" s="61" t="s">
        <v>28</v>
      </c>
      <c r="K163" s="41"/>
      <c r="L163" s="41"/>
      <c r="M163" s="41"/>
      <c r="N163" s="41"/>
      <c r="O163" s="41"/>
      <c r="P163" s="41"/>
      <c r="Q163" s="41"/>
      <c r="R163" s="41"/>
      <c r="S163" s="42"/>
    </row>
    <row r="164" spans="1:19" ht="203.25" customHeight="1" x14ac:dyDescent="0.25">
      <c r="A164" s="77"/>
      <c r="B164" s="163"/>
      <c r="C164" s="165"/>
      <c r="D164" s="163"/>
      <c r="E164" s="163"/>
      <c r="F164" s="89"/>
      <c r="G164" s="90"/>
      <c r="H164" s="89"/>
      <c r="I164" s="90"/>
      <c r="J164" s="43" t="s">
        <v>81</v>
      </c>
      <c r="K164" s="44"/>
      <c r="L164" s="44"/>
      <c r="M164" s="44"/>
      <c r="N164" s="44"/>
      <c r="O164" s="44"/>
      <c r="P164" s="44"/>
      <c r="Q164" s="44"/>
      <c r="R164" s="44"/>
      <c r="S164" s="45"/>
    </row>
    <row r="165" spans="1:19" ht="34.5" customHeight="1" x14ac:dyDescent="0.25">
      <c r="A165" s="77"/>
      <c r="B165" s="132" t="s">
        <v>29</v>
      </c>
      <c r="C165" s="135" t="s">
        <v>82</v>
      </c>
      <c r="D165" s="166">
        <f t="shared" ref="D165:E165" si="12">D35</f>
        <v>2875</v>
      </c>
      <c r="E165" s="166">
        <f t="shared" si="12"/>
        <v>3117</v>
      </c>
      <c r="F165" s="85">
        <f>E165-D165</f>
        <v>242</v>
      </c>
      <c r="G165" s="86"/>
      <c r="H165" s="85">
        <f>IF(D165=0,0,ROUND(E165/D165*100,1))</f>
        <v>108.4</v>
      </c>
      <c r="I165" s="86"/>
      <c r="J165" s="40" t="s">
        <v>31</v>
      </c>
      <c r="K165" s="41"/>
      <c r="L165" s="41"/>
      <c r="M165" s="41"/>
      <c r="N165" s="41"/>
      <c r="O165" s="41"/>
      <c r="P165" s="41"/>
      <c r="Q165" s="41"/>
      <c r="R165" s="41"/>
      <c r="S165" s="42"/>
    </row>
    <row r="166" spans="1:19" ht="219.75" customHeight="1" x14ac:dyDescent="0.25">
      <c r="A166" s="77"/>
      <c r="B166" s="133"/>
      <c r="C166" s="133"/>
      <c r="D166" s="133"/>
      <c r="E166" s="133"/>
      <c r="F166" s="87"/>
      <c r="G166" s="88"/>
      <c r="H166" s="87"/>
      <c r="I166" s="88"/>
      <c r="J166" s="161" t="s">
        <v>120</v>
      </c>
      <c r="K166" s="41"/>
      <c r="L166" s="41"/>
      <c r="M166" s="41"/>
      <c r="N166" s="41"/>
      <c r="O166" s="41"/>
      <c r="P166" s="41"/>
      <c r="Q166" s="41"/>
      <c r="R166" s="41"/>
      <c r="S166" s="42"/>
    </row>
    <row r="167" spans="1:19" ht="39.75" customHeight="1" x14ac:dyDescent="0.25">
      <c r="A167" s="77"/>
      <c r="B167" s="133"/>
      <c r="C167" s="133"/>
      <c r="D167" s="133"/>
      <c r="E167" s="133"/>
      <c r="F167" s="87"/>
      <c r="G167" s="88"/>
      <c r="H167" s="87"/>
      <c r="I167" s="88"/>
      <c r="J167" s="40" t="s">
        <v>32</v>
      </c>
      <c r="K167" s="41"/>
      <c r="L167" s="41"/>
      <c r="M167" s="41"/>
      <c r="N167" s="41"/>
      <c r="O167" s="41"/>
      <c r="P167" s="41"/>
      <c r="Q167" s="41"/>
      <c r="R167" s="41"/>
      <c r="S167" s="42"/>
    </row>
    <row r="168" spans="1:19" ht="219.75" customHeight="1" x14ac:dyDescent="0.25">
      <c r="A168" s="78"/>
      <c r="B168" s="134"/>
      <c r="C168" s="134"/>
      <c r="D168" s="134"/>
      <c r="E168" s="134"/>
      <c r="F168" s="89"/>
      <c r="G168" s="90"/>
      <c r="H168" s="89"/>
      <c r="I168" s="90"/>
      <c r="J168" s="43"/>
      <c r="K168" s="44"/>
      <c r="L168" s="44"/>
      <c r="M168" s="44"/>
      <c r="N168" s="44"/>
      <c r="O168" s="44"/>
      <c r="P168" s="44"/>
      <c r="Q168" s="44"/>
      <c r="R168" s="44"/>
      <c r="S168" s="45"/>
    </row>
    <row r="169" spans="1:19" ht="51.75" customHeight="1" x14ac:dyDescent="0.25">
      <c r="A169" s="46"/>
      <c r="B169" s="47"/>
      <c r="C169" s="47"/>
      <c r="D169" s="47"/>
      <c r="E169" s="47"/>
      <c r="F169" s="47"/>
      <c r="G169" s="47"/>
      <c r="H169" s="47"/>
      <c r="I169" s="47"/>
      <c r="J169" s="47"/>
      <c r="K169" s="47"/>
      <c r="L169" s="47"/>
      <c r="M169" s="47"/>
      <c r="N169" s="47"/>
      <c r="O169" s="47"/>
      <c r="P169" s="47"/>
      <c r="Q169" s="47"/>
      <c r="R169" s="47"/>
      <c r="S169" s="48"/>
    </row>
    <row r="170" spans="1:19" ht="30.75" customHeight="1" x14ac:dyDescent="0.5">
      <c r="A170" s="66" t="s">
        <v>10</v>
      </c>
      <c r="B170" s="69" t="s">
        <v>11</v>
      </c>
      <c r="C170" s="70"/>
      <c r="D170" s="73" t="s">
        <v>12</v>
      </c>
      <c r="E170" s="75"/>
      <c r="F170" s="73" t="s">
        <v>13</v>
      </c>
      <c r="G170" s="74"/>
      <c r="H170" s="74"/>
      <c r="I170" s="75"/>
      <c r="J170" s="52" t="s">
        <v>14</v>
      </c>
      <c r="K170" s="53"/>
      <c r="L170" s="53"/>
      <c r="M170" s="53"/>
      <c r="N170" s="53"/>
      <c r="O170" s="53"/>
      <c r="P170" s="53"/>
      <c r="Q170" s="53"/>
      <c r="R170" s="53"/>
      <c r="S170" s="54"/>
    </row>
    <row r="171" spans="1:19" ht="30.75" customHeight="1" x14ac:dyDescent="0.5">
      <c r="A171" s="67"/>
      <c r="B171" s="55"/>
      <c r="C171" s="71"/>
      <c r="D171" s="38" t="s">
        <v>15</v>
      </c>
      <c r="E171" s="38" t="s">
        <v>16</v>
      </c>
      <c r="F171" s="49" t="s">
        <v>17</v>
      </c>
      <c r="G171" s="50"/>
      <c r="H171" s="49" t="s">
        <v>18</v>
      </c>
      <c r="I171" s="50"/>
      <c r="J171" s="55"/>
      <c r="K171" s="56"/>
      <c r="L171" s="56"/>
      <c r="M171" s="56"/>
      <c r="N171" s="56"/>
      <c r="O171" s="56"/>
      <c r="P171" s="56"/>
      <c r="Q171" s="56"/>
      <c r="R171" s="56"/>
      <c r="S171" s="57"/>
    </row>
    <row r="172" spans="1:19" ht="29.25" customHeight="1" x14ac:dyDescent="0.25">
      <c r="A172" s="68"/>
      <c r="B172" s="58"/>
      <c r="C172" s="72"/>
      <c r="D172" s="39" t="s">
        <v>19</v>
      </c>
      <c r="E172" s="39" t="s">
        <v>20</v>
      </c>
      <c r="F172" s="51" t="s">
        <v>21</v>
      </c>
      <c r="G172" s="50"/>
      <c r="H172" s="51" t="s">
        <v>22</v>
      </c>
      <c r="I172" s="50"/>
      <c r="J172" s="58"/>
      <c r="K172" s="59"/>
      <c r="L172" s="59"/>
      <c r="M172" s="59"/>
      <c r="N172" s="59"/>
      <c r="O172" s="59"/>
      <c r="P172" s="59"/>
      <c r="Q172" s="59"/>
      <c r="R172" s="59"/>
      <c r="S172" s="60"/>
    </row>
    <row r="173" spans="1:19" ht="41.25" customHeight="1" x14ac:dyDescent="0.25">
      <c r="A173" s="76">
        <v>13</v>
      </c>
      <c r="B173" s="79" t="s">
        <v>23</v>
      </c>
      <c r="C173" s="65" t="s">
        <v>83</v>
      </c>
      <c r="D173" s="80">
        <f t="shared" ref="D173:E173" si="13">IF(D178=0,0,ROUND(D176/D178*100,1))</f>
        <v>80.599999999999994</v>
      </c>
      <c r="E173" s="80">
        <f t="shared" si="13"/>
        <v>66</v>
      </c>
      <c r="F173" s="85">
        <f>E173-D173</f>
        <v>-14.599999999999994</v>
      </c>
      <c r="G173" s="86"/>
      <c r="H173" s="85">
        <f>IF(D173=0,0,ROUND(E173/D173*100,1))</f>
        <v>81.900000000000006</v>
      </c>
      <c r="I173" s="86"/>
      <c r="J173" s="61" t="s">
        <v>25</v>
      </c>
      <c r="K173" s="41"/>
      <c r="L173" s="41"/>
      <c r="M173" s="41"/>
      <c r="N173" s="41"/>
      <c r="O173" s="41"/>
      <c r="P173" s="41"/>
      <c r="Q173" s="41"/>
      <c r="R173" s="41"/>
      <c r="S173" s="42"/>
    </row>
    <row r="174" spans="1:19" ht="173.25" customHeight="1" x14ac:dyDescent="0.25">
      <c r="A174" s="77"/>
      <c r="B174" s="63"/>
      <c r="C174" s="63"/>
      <c r="D174" s="63"/>
      <c r="E174" s="63"/>
      <c r="F174" s="87"/>
      <c r="G174" s="88"/>
      <c r="H174" s="87"/>
      <c r="I174" s="88"/>
      <c r="J174" s="84" t="str">
        <f>"El indicador al final del período de evaluación registró un alcanzado del "&amp;E173&amp;" por ciento en comparación con la meta programada del "&amp;D173&amp;" por ciento, representa un cumplimiento de la meta del "&amp;H173&amp;" por ciento, colocando el indicador en un semáforo de color "&amp;IF(AND(D173=0,H173=0),"",IF(AND(H173&gt;=95,H173&lt;=105,H176&gt;=95,H176&lt;=105,H178&gt;=95,H178&lt;=105),"VERDE:SE LOGRÓ LA META",IF(AND(H173&gt;=95,H173&lt;=105,H176&lt;95),"VERDE:AUNQUE EL INDICADOR ES VERDE, HAY VARIACIÓN EN VARIABLES",IF(AND(H173&gt;=95,H173&lt;=105,H176&gt;105),"VERDE:AUNQUE EL INDICADOR ES VERDE, HAY VARIACIÓN EN VARIABLES",IF(AND(H173&gt;=95,H173&lt;=105,H178&lt;95),"VERDE:AUNQUE EL INDICADOR ES VERDE, HAY VARIACIÓN EN VARIABLES",IF(AND(H173&gt;=95,H173&lt;=105,H178&gt;105),"VERDE:AUNQUE EL INDICADOR ES VERDE, HAY VARIACIÓN EN VARIABLES",IF(OR(AND(H173&gt;=90,H173&lt;95),AND(H173&gt;105,H173&lt;=110)),"AMARILLO",IF(OR(H173&lt;90,H173&gt;110),"ROJO",IF(AND(D173&lt;&gt;0,E173=0),"ROJO","")))))))))&amp;". 
"&amp;IF(AND(D173=0,E173=0),"NO",IF(OR(H173&lt;95,H173&gt;105),"SI","NO"))&amp;" hubo variación en el indicador y "&amp;IF(AND(D176=0,D178=0,H176=0,H178=0),"NO",IF(OR(H176&lt;95,H176&gt;105,H178&lt;95,H178&gt;105),"SI","NO"))&amp;" hubo variación en variables."</f>
        <v>El indicador al final del período de evaluación registró un alcanzado del 66 por ciento en comparación con la meta programada del 80.6 por ciento, representa un cumplimiento de la meta del 81.9 por ciento, colocando el indicador en un semáforo de color ROJO. 
SI hubo variación en el indicador y SI hubo variación en variables.</v>
      </c>
      <c r="K174" s="41"/>
      <c r="L174" s="41"/>
      <c r="M174" s="41"/>
      <c r="N174" s="41"/>
      <c r="O174" s="41"/>
      <c r="P174" s="41"/>
      <c r="Q174" s="41"/>
      <c r="R174" s="41"/>
      <c r="S174" s="42"/>
    </row>
    <row r="175" spans="1:19" ht="312" customHeight="1" x14ac:dyDescent="0.25">
      <c r="A175" s="77"/>
      <c r="B175" s="64"/>
      <c r="C175" s="64"/>
      <c r="D175" s="64"/>
      <c r="E175" s="64"/>
      <c r="F175" s="89"/>
      <c r="G175" s="90"/>
      <c r="H175" s="89"/>
      <c r="I175" s="90"/>
      <c r="J175" s="161" t="s">
        <v>121</v>
      </c>
      <c r="K175" s="41"/>
      <c r="L175" s="41"/>
      <c r="M175" s="41"/>
      <c r="N175" s="41"/>
      <c r="O175" s="41"/>
      <c r="P175" s="41"/>
      <c r="Q175" s="41"/>
      <c r="R175" s="41"/>
      <c r="S175" s="42"/>
    </row>
    <row r="176" spans="1:19" ht="37.5" customHeight="1" x14ac:dyDescent="0.25">
      <c r="A176" s="77"/>
      <c r="B176" s="62" t="s">
        <v>26</v>
      </c>
      <c r="C176" s="96" t="s">
        <v>84</v>
      </c>
      <c r="D176" s="82">
        <v>2547</v>
      </c>
      <c r="E176" s="82">
        <v>2279</v>
      </c>
      <c r="F176" s="85">
        <f>E176-D176</f>
        <v>-268</v>
      </c>
      <c r="G176" s="86"/>
      <c r="H176" s="85">
        <f>IF(D176=0,0,ROUND(E176/D176*100,1))</f>
        <v>89.5</v>
      </c>
      <c r="I176" s="86"/>
      <c r="J176" s="61" t="s">
        <v>28</v>
      </c>
      <c r="K176" s="41"/>
      <c r="L176" s="41"/>
      <c r="M176" s="41"/>
      <c r="N176" s="41"/>
      <c r="O176" s="41"/>
      <c r="P176" s="41"/>
      <c r="Q176" s="41"/>
      <c r="R176" s="41"/>
      <c r="S176" s="42"/>
    </row>
    <row r="177" spans="1:19" ht="218.25" customHeight="1" x14ac:dyDescent="0.25">
      <c r="A177" s="77"/>
      <c r="B177" s="64"/>
      <c r="C177" s="97"/>
      <c r="D177" s="64"/>
      <c r="E177" s="64"/>
      <c r="F177" s="89"/>
      <c r="G177" s="90"/>
      <c r="H177" s="89"/>
      <c r="I177" s="90"/>
      <c r="J177" s="43" t="s">
        <v>85</v>
      </c>
      <c r="K177" s="44"/>
      <c r="L177" s="44"/>
      <c r="M177" s="44"/>
      <c r="N177" s="44"/>
      <c r="O177" s="44"/>
      <c r="P177" s="44"/>
      <c r="Q177" s="44"/>
      <c r="R177" s="44"/>
      <c r="S177" s="45"/>
    </row>
    <row r="178" spans="1:19" ht="32.25" customHeight="1" x14ac:dyDescent="0.25">
      <c r="A178" s="77"/>
      <c r="B178" s="62" t="s">
        <v>29</v>
      </c>
      <c r="C178" s="65" t="s">
        <v>86</v>
      </c>
      <c r="D178" s="82">
        <v>3160</v>
      </c>
      <c r="E178" s="82">
        <v>3452</v>
      </c>
      <c r="F178" s="85">
        <f>E178-D178</f>
        <v>292</v>
      </c>
      <c r="G178" s="86"/>
      <c r="H178" s="85">
        <f>IF(D178=0,0,ROUND(E178/D178*100,1))</f>
        <v>109.2</v>
      </c>
      <c r="I178" s="86"/>
      <c r="J178" s="40" t="s">
        <v>31</v>
      </c>
      <c r="K178" s="41"/>
      <c r="L178" s="41"/>
      <c r="M178" s="41"/>
      <c r="N178" s="41"/>
      <c r="O178" s="41"/>
      <c r="P178" s="41"/>
      <c r="Q178" s="41"/>
      <c r="R178" s="41"/>
      <c r="S178" s="42"/>
    </row>
    <row r="179" spans="1:19" ht="218.25" customHeight="1" x14ac:dyDescent="0.25">
      <c r="A179" s="77"/>
      <c r="B179" s="63"/>
      <c r="C179" s="63"/>
      <c r="D179" s="63"/>
      <c r="E179" s="63"/>
      <c r="F179" s="87"/>
      <c r="G179" s="88"/>
      <c r="H179" s="87"/>
      <c r="I179" s="88"/>
      <c r="J179" s="43" t="s">
        <v>87</v>
      </c>
      <c r="K179" s="44"/>
      <c r="L179" s="44"/>
      <c r="M179" s="44"/>
      <c r="N179" s="44"/>
      <c r="O179" s="44"/>
      <c r="P179" s="44"/>
      <c r="Q179" s="44"/>
      <c r="R179" s="44"/>
      <c r="S179" s="45"/>
    </row>
    <row r="180" spans="1:19" ht="50.25" customHeight="1" x14ac:dyDescent="0.25">
      <c r="A180" s="77"/>
      <c r="B180" s="63"/>
      <c r="C180" s="63"/>
      <c r="D180" s="63"/>
      <c r="E180" s="63"/>
      <c r="F180" s="87"/>
      <c r="G180" s="88"/>
      <c r="H180" s="87"/>
      <c r="I180" s="88"/>
      <c r="J180" s="40" t="s">
        <v>32</v>
      </c>
      <c r="K180" s="41"/>
      <c r="L180" s="41"/>
      <c r="M180" s="41"/>
      <c r="N180" s="41"/>
      <c r="O180" s="41"/>
      <c r="P180" s="41"/>
      <c r="Q180" s="41"/>
      <c r="R180" s="41"/>
      <c r="S180" s="42"/>
    </row>
    <row r="181" spans="1:19" ht="218.25" customHeight="1" x14ac:dyDescent="0.25">
      <c r="A181" s="78"/>
      <c r="B181" s="64"/>
      <c r="C181" s="64"/>
      <c r="D181" s="64"/>
      <c r="E181" s="64"/>
      <c r="F181" s="89"/>
      <c r="G181" s="90"/>
      <c r="H181" s="89"/>
      <c r="I181" s="90"/>
      <c r="J181" s="83" t="s">
        <v>88</v>
      </c>
      <c r="K181" s="41"/>
      <c r="L181" s="41"/>
      <c r="M181" s="41"/>
      <c r="N181" s="41"/>
      <c r="O181" s="41"/>
      <c r="P181" s="41"/>
      <c r="Q181" s="41"/>
      <c r="R181" s="41"/>
      <c r="S181" s="42"/>
    </row>
    <row r="182" spans="1:19" ht="48" customHeight="1" x14ac:dyDescent="0.25">
      <c r="A182" s="159"/>
      <c r="B182" s="160"/>
      <c r="C182" s="160"/>
      <c r="D182" s="160"/>
      <c r="E182" s="160"/>
      <c r="F182" s="160"/>
      <c r="G182" s="160"/>
      <c r="H182" s="160"/>
      <c r="I182" s="160"/>
      <c r="J182" s="160"/>
      <c r="K182" s="160"/>
      <c r="L182" s="160"/>
      <c r="M182" s="160"/>
      <c r="N182" s="160"/>
      <c r="O182" s="160"/>
      <c r="P182" s="160"/>
      <c r="Q182" s="160"/>
      <c r="R182" s="160"/>
      <c r="S182" s="86"/>
    </row>
    <row r="183" spans="1:19" ht="30.75" customHeight="1" x14ac:dyDescent="0.5">
      <c r="A183" s="66" t="s">
        <v>10</v>
      </c>
      <c r="B183" s="69" t="s">
        <v>11</v>
      </c>
      <c r="C183" s="70"/>
      <c r="D183" s="73" t="s">
        <v>12</v>
      </c>
      <c r="E183" s="75"/>
      <c r="F183" s="73" t="s">
        <v>13</v>
      </c>
      <c r="G183" s="74"/>
      <c r="H183" s="74"/>
      <c r="I183" s="75"/>
      <c r="J183" s="52" t="s">
        <v>14</v>
      </c>
      <c r="K183" s="53"/>
      <c r="L183" s="53"/>
      <c r="M183" s="53"/>
      <c r="N183" s="53"/>
      <c r="O183" s="53"/>
      <c r="P183" s="53"/>
      <c r="Q183" s="53"/>
      <c r="R183" s="53"/>
      <c r="S183" s="54"/>
    </row>
    <row r="184" spans="1:19" ht="30.75" customHeight="1" x14ac:dyDescent="0.5">
      <c r="A184" s="67"/>
      <c r="B184" s="55"/>
      <c r="C184" s="71"/>
      <c r="D184" s="38" t="s">
        <v>15</v>
      </c>
      <c r="E184" s="38" t="s">
        <v>16</v>
      </c>
      <c r="F184" s="49" t="s">
        <v>17</v>
      </c>
      <c r="G184" s="50"/>
      <c r="H184" s="49" t="s">
        <v>18</v>
      </c>
      <c r="I184" s="50"/>
      <c r="J184" s="55"/>
      <c r="K184" s="56"/>
      <c r="L184" s="56"/>
      <c r="M184" s="56"/>
      <c r="N184" s="56"/>
      <c r="O184" s="56"/>
      <c r="P184" s="56"/>
      <c r="Q184" s="56"/>
      <c r="R184" s="56"/>
      <c r="S184" s="57"/>
    </row>
    <row r="185" spans="1:19" ht="29.25" customHeight="1" x14ac:dyDescent="0.25">
      <c r="A185" s="68"/>
      <c r="B185" s="58"/>
      <c r="C185" s="72"/>
      <c r="D185" s="39" t="s">
        <v>19</v>
      </c>
      <c r="E185" s="39" t="s">
        <v>20</v>
      </c>
      <c r="F185" s="51" t="s">
        <v>21</v>
      </c>
      <c r="G185" s="50"/>
      <c r="H185" s="51" t="s">
        <v>22</v>
      </c>
      <c r="I185" s="50"/>
      <c r="J185" s="58"/>
      <c r="K185" s="59"/>
      <c r="L185" s="59"/>
      <c r="M185" s="59"/>
      <c r="N185" s="59"/>
      <c r="O185" s="59"/>
      <c r="P185" s="59"/>
      <c r="Q185" s="59"/>
      <c r="R185" s="59"/>
      <c r="S185" s="60"/>
    </row>
    <row r="186" spans="1:19" ht="45" customHeight="1" x14ac:dyDescent="0.25">
      <c r="A186" s="198">
        <v>14</v>
      </c>
      <c r="B186" s="79" t="s">
        <v>23</v>
      </c>
      <c r="C186" s="65" t="s">
        <v>89</v>
      </c>
      <c r="D186" s="80">
        <f t="shared" ref="D186:E186" si="14">IF(D191=0,0,ROUND(D189/D191*1000,1))</f>
        <v>7.7</v>
      </c>
      <c r="E186" s="80">
        <f t="shared" si="14"/>
        <v>6</v>
      </c>
      <c r="F186" s="85">
        <f>E186-D186</f>
        <v>-1.7000000000000002</v>
      </c>
      <c r="G186" s="86"/>
      <c r="H186" s="85">
        <f>IF(D186=0,0,ROUND(E186/D186*100,1))</f>
        <v>77.900000000000006</v>
      </c>
      <c r="I186" s="86"/>
      <c r="J186" s="61" t="s">
        <v>25</v>
      </c>
      <c r="K186" s="41"/>
      <c r="L186" s="41"/>
      <c r="M186" s="41"/>
      <c r="N186" s="41"/>
      <c r="O186" s="41"/>
      <c r="P186" s="41"/>
      <c r="Q186" s="41"/>
      <c r="R186" s="41"/>
      <c r="S186" s="42"/>
    </row>
    <row r="187" spans="1:19" ht="149.25" customHeight="1" x14ac:dyDescent="0.25">
      <c r="A187" s="199"/>
      <c r="B187" s="63"/>
      <c r="C187" s="63"/>
      <c r="D187" s="63"/>
      <c r="E187" s="63"/>
      <c r="F187" s="87"/>
      <c r="G187" s="88"/>
      <c r="H187" s="87"/>
      <c r="I187" s="88"/>
      <c r="J187" s="84" t="str">
        <f>"El indicador al final del período de evaluación registró un alcanzado del "&amp;E186&amp;" por ciento en comparación con la meta programada del "&amp;D186&amp;" por ciento, representa un cumplimiento de la meta del "&amp;H186&amp;" por ciento, colocando el indicador en un semáforo de color "&amp;IF(AND(D186=0,H186=0),"",IF(AND(H186&gt;=95,H186&lt;=105,H189&gt;=95,H189&lt;=105,H191&gt;=95,H191&lt;=105),"VERDE:SE LOGRÓ LA META",IF(AND(H186&gt;=95,H186&lt;=105,H189&lt;95),"VERDE:AUNQUE EL INDICADOR ES VERDE, HAY VARIACIÓN EN VARIABLES",IF(AND(H186&gt;=95,H186&lt;=105,H189&gt;105),"VERDE:AUNQUE EL INDICADOR ES VERDE, HAY VARIACIÓN EN VARIABLES",IF(AND(H186&gt;=95,H186&lt;=105,H191&lt;95),"VERDE:AUNQUE EL INDICADOR ES VERDE, HAY VARIACIÓN EN VARIABLES",IF(AND(H186&gt;=95,H186&lt;=105,H191&gt;105),"VERDE:AUNQUE EL INDICADOR ES VERDE, HAY VARIACIÓN EN VARIABLES",IF(OR(AND(H186&gt;=90,H186&lt;95),AND(H186&gt;105,H186&lt;=110)),"AMARILLO",IF(OR(H186&lt;90,H186&gt;110),"ROJO",IF(AND(D186&lt;&gt;0,E186=0),"ROJO","")))))))))&amp;". 
"&amp;IF(AND(D186=0,E186=0),"NO",IF(OR(H186&lt;95,H186&gt;105),"SI","NO"))&amp;" hubo variación en el indicador y "&amp;IF(AND(D189=0,D191=0,H189=0,H191=0),"NO",IF(OR(H189&lt;95,H189&gt;105,H191&lt;95,H191&gt;105),"SI","NO"))&amp;" hubo variación en variables."</f>
        <v>El indicador al final del período de evaluación registró un alcanzado del 6 por ciento en comparación con la meta programada del 7.7 por ciento, representa un cumplimiento de la meta del 77.9 por ciento, colocando el indicador en un semáforo de color ROJO. 
SI hubo variación en el indicador y SI hubo variación en variables.</v>
      </c>
      <c r="K187" s="41"/>
      <c r="L187" s="41"/>
      <c r="M187" s="41"/>
      <c r="N187" s="41"/>
      <c r="O187" s="41"/>
      <c r="P187" s="41"/>
      <c r="Q187" s="41"/>
      <c r="R187" s="41"/>
      <c r="S187" s="42"/>
    </row>
    <row r="188" spans="1:19" ht="363" customHeight="1" x14ac:dyDescent="0.25">
      <c r="A188" s="199"/>
      <c r="B188" s="64"/>
      <c r="C188" s="64"/>
      <c r="D188" s="64"/>
      <c r="E188" s="64"/>
      <c r="F188" s="89"/>
      <c r="G188" s="90"/>
      <c r="H188" s="89"/>
      <c r="I188" s="90"/>
      <c r="J188" s="161" t="s">
        <v>122</v>
      </c>
      <c r="K188" s="41"/>
      <c r="L188" s="41"/>
      <c r="M188" s="41"/>
      <c r="N188" s="41"/>
      <c r="O188" s="41"/>
      <c r="P188" s="41"/>
      <c r="Q188" s="41"/>
      <c r="R188" s="41"/>
      <c r="S188" s="42"/>
    </row>
    <row r="189" spans="1:19" ht="37.5" customHeight="1" x14ac:dyDescent="0.25">
      <c r="A189" s="199"/>
      <c r="B189" s="62" t="s">
        <v>26</v>
      </c>
      <c r="C189" s="96" t="s">
        <v>90</v>
      </c>
      <c r="D189" s="82">
        <v>194</v>
      </c>
      <c r="E189" s="82">
        <v>158</v>
      </c>
      <c r="F189" s="85">
        <f>E189-D189</f>
        <v>-36</v>
      </c>
      <c r="G189" s="86"/>
      <c r="H189" s="85">
        <f>IF(D189=0,0,ROUND(E189/D189*100,1))</f>
        <v>81.400000000000006</v>
      </c>
      <c r="I189" s="86"/>
      <c r="J189" s="61" t="s">
        <v>28</v>
      </c>
      <c r="K189" s="41"/>
      <c r="L189" s="41"/>
      <c r="M189" s="41"/>
      <c r="N189" s="41"/>
      <c r="O189" s="41"/>
      <c r="P189" s="41"/>
      <c r="Q189" s="41"/>
      <c r="R189" s="41"/>
      <c r="S189" s="42"/>
    </row>
    <row r="190" spans="1:19" ht="152.25" customHeight="1" x14ac:dyDescent="0.25">
      <c r="A190" s="199"/>
      <c r="B190" s="64"/>
      <c r="C190" s="97"/>
      <c r="D190" s="64"/>
      <c r="E190" s="64"/>
      <c r="F190" s="89"/>
      <c r="G190" s="90"/>
      <c r="H190" s="89"/>
      <c r="I190" s="90"/>
      <c r="J190" s="43" t="s">
        <v>91</v>
      </c>
      <c r="K190" s="44"/>
      <c r="L190" s="44"/>
      <c r="M190" s="44"/>
      <c r="N190" s="44"/>
      <c r="O190" s="44"/>
      <c r="P190" s="44"/>
      <c r="Q190" s="44"/>
      <c r="R190" s="44"/>
      <c r="S190" s="45"/>
    </row>
    <row r="191" spans="1:19" ht="32.25" customHeight="1" x14ac:dyDescent="0.25">
      <c r="A191" s="199"/>
      <c r="B191" s="179" t="s">
        <v>29</v>
      </c>
      <c r="C191" s="181" t="s">
        <v>92</v>
      </c>
      <c r="D191" s="184">
        <v>25182</v>
      </c>
      <c r="E191" s="184">
        <v>26376</v>
      </c>
      <c r="F191" s="85">
        <f>E191-D191</f>
        <v>1194</v>
      </c>
      <c r="G191" s="86"/>
      <c r="H191" s="85">
        <f>IF(D191=0,0,ROUND(E191/D191*100,1))</f>
        <v>104.7</v>
      </c>
      <c r="I191" s="86"/>
      <c r="J191" s="40" t="s">
        <v>31</v>
      </c>
      <c r="K191" s="41"/>
      <c r="L191" s="41"/>
      <c r="M191" s="41"/>
      <c r="N191" s="41"/>
      <c r="O191" s="41"/>
      <c r="P191" s="41"/>
      <c r="Q191" s="41"/>
      <c r="R191" s="41"/>
      <c r="S191" s="42"/>
    </row>
    <row r="192" spans="1:19" ht="139.5" customHeight="1" x14ac:dyDescent="0.25">
      <c r="A192" s="199"/>
      <c r="B192" s="63"/>
      <c r="C192" s="182"/>
      <c r="D192" s="63"/>
      <c r="E192" s="63"/>
      <c r="F192" s="87"/>
      <c r="G192" s="88"/>
      <c r="H192" s="87"/>
      <c r="I192" s="88"/>
      <c r="J192" s="43" t="s">
        <v>93</v>
      </c>
      <c r="K192" s="44"/>
      <c r="L192" s="44"/>
      <c r="M192" s="44"/>
      <c r="N192" s="44"/>
      <c r="O192" s="44"/>
      <c r="P192" s="44"/>
      <c r="Q192" s="44"/>
      <c r="R192" s="44"/>
      <c r="S192" s="45"/>
    </row>
    <row r="193" spans="1:19" ht="37.5" customHeight="1" x14ac:dyDescent="0.25">
      <c r="A193" s="199"/>
      <c r="B193" s="63"/>
      <c r="C193" s="182"/>
      <c r="D193" s="63"/>
      <c r="E193" s="63"/>
      <c r="F193" s="87"/>
      <c r="G193" s="88"/>
      <c r="H193" s="87"/>
      <c r="I193" s="88"/>
      <c r="J193" s="40" t="s">
        <v>32</v>
      </c>
      <c r="K193" s="41"/>
      <c r="L193" s="41"/>
      <c r="M193" s="41"/>
      <c r="N193" s="41"/>
      <c r="O193" s="41"/>
      <c r="P193" s="41"/>
      <c r="Q193" s="41"/>
      <c r="R193" s="41"/>
      <c r="S193" s="42"/>
    </row>
    <row r="194" spans="1:19" ht="177" customHeight="1" x14ac:dyDescent="0.25">
      <c r="A194" s="200"/>
      <c r="B194" s="180"/>
      <c r="C194" s="183"/>
      <c r="D194" s="180"/>
      <c r="E194" s="180"/>
      <c r="F194" s="185"/>
      <c r="G194" s="186"/>
      <c r="H194" s="185"/>
      <c r="I194" s="186"/>
      <c r="J194" s="83" t="s">
        <v>94</v>
      </c>
      <c r="K194" s="41"/>
      <c r="L194" s="41"/>
      <c r="M194" s="41"/>
      <c r="N194" s="41"/>
      <c r="O194" s="41"/>
      <c r="P194" s="41"/>
      <c r="Q194" s="41"/>
      <c r="R194" s="41"/>
      <c r="S194" s="42"/>
    </row>
    <row r="195" spans="1:19" ht="59.25" customHeight="1" x14ac:dyDescent="0.25">
      <c r="A195" s="194"/>
      <c r="B195" s="107"/>
      <c r="C195" s="107"/>
      <c r="D195" s="107"/>
      <c r="E195" s="107"/>
      <c r="F195" s="107"/>
      <c r="G195" s="107"/>
      <c r="H195" s="107"/>
      <c r="I195" s="107"/>
      <c r="J195" s="107"/>
      <c r="K195" s="107"/>
      <c r="L195" s="107"/>
      <c r="M195" s="107"/>
      <c r="N195" s="107"/>
      <c r="O195" s="107"/>
      <c r="P195" s="107"/>
      <c r="Q195" s="107"/>
      <c r="R195" s="107"/>
      <c r="S195" s="108"/>
    </row>
    <row r="196" spans="1:19" ht="19.5" customHeight="1" x14ac:dyDescent="0.25">
      <c r="A196" s="27"/>
      <c r="B196" s="27"/>
      <c r="C196" s="27"/>
      <c r="D196" s="27"/>
      <c r="E196" s="27"/>
      <c r="F196" s="27"/>
      <c r="G196" s="27"/>
      <c r="H196" s="27"/>
      <c r="I196" s="27"/>
      <c r="J196" s="27"/>
      <c r="K196" s="27"/>
      <c r="L196" s="27"/>
      <c r="M196" s="27"/>
      <c r="N196" s="27"/>
      <c r="O196" s="27"/>
      <c r="P196" s="27"/>
      <c r="Q196" s="27"/>
      <c r="R196" s="27"/>
      <c r="S196" s="27"/>
    </row>
    <row r="197" spans="1:19" ht="46.5" customHeight="1" x14ac:dyDescent="0.5">
      <c r="A197" s="28"/>
      <c r="B197" s="3"/>
      <c r="C197" s="195" t="s">
        <v>95</v>
      </c>
      <c r="D197" s="107"/>
      <c r="E197" s="108"/>
      <c r="F197" s="3"/>
      <c r="G197" s="3"/>
      <c r="H197" s="3"/>
      <c r="I197" s="3"/>
      <c r="J197" s="195" t="s">
        <v>96</v>
      </c>
      <c r="K197" s="107"/>
      <c r="L197" s="107"/>
      <c r="M197" s="107"/>
      <c r="N197" s="107"/>
      <c r="O197" s="107"/>
      <c r="P197" s="107"/>
      <c r="Q197" s="107"/>
      <c r="R197" s="108"/>
      <c r="S197" s="29"/>
    </row>
    <row r="198" spans="1:19" ht="117.75" customHeight="1" x14ac:dyDescent="0.5">
      <c r="A198" s="28"/>
      <c r="B198" s="3"/>
      <c r="C198" s="196" t="s">
        <v>103</v>
      </c>
      <c r="D198" s="107"/>
      <c r="E198" s="108"/>
      <c r="F198" s="3"/>
      <c r="G198" s="3"/>
      <c r="H198" s="3"/>
      <c r="I198" s="3"/>
      <c r="J198" s="196" t="s">
        <v>102</v>
      </c>
      <c r="K198" s="107"/>
      <c r="L198" s="107"/>
      <c r="M198" s="107"/>
      <c r="N198" s="107"/>
      <c r="O198" s="107"/>
      <c r="P198" s="107"/>
      <c r="Q198" s="107"/>
      <c r="R198" s="108"/>
      <c r="S198" s="29"/>
    </row>
    <row r="199" spans="1:19" ht="90" customHeight="1" x14ac:dyDescent="0.25">
      <c r="A199" s="28"/>
      <c r="B199" s="3"/>
      <c r="C199" s="197" t="s">
        <v>97</v>
      </c>
      <c r="D199" s="189"/>
      <c r="E199" s="190"/>
      <c r="F199" s="3"/>
      <c r="G199" s="3"/>
      <c r="H199" s="3"/>
      <c r="I199" s="3"/>
      <c r="J199" s="197" t="s">
        <v>98</v>
      </c>
      <c r="K199" s="189"/>
      <c r="L199" s="189"/>
      <c r="M199" s="189"/>
      <c r="N199" s="189"/>
      <c r="O199" s="189"/>
      <c r="P199" s="189"/>
      <c r="Q199" s="189"/>
      <c r="R199" s="190"/>
      <c r="S199" s="29"/>
    </row>
    <row r="200" spans="1:19" ht="94.5" customHeight="1" x14ac:dyDescent="0.25">
      <c r="A200" s="28"/>
      <c r="B200" s="3"/>
      <c r="C200" s="30"/>
      <c r="D200" s="187" t="s">
        <v>99</v>
      </c>
      <c r="E200" s="107"/>
      <c r="F200" s="107"/>
      <c r="G200" s="107"/>
      <c r="H200" s="107"/>
      <c r="I200" s="107"/>
      <c r="J200" s="107"/>
      <c r="K200" s="107"/>
      <c r="L200" s="108"/>
      <c r="M200" s="31"/>
      <c r="N200" s="31"/>
      <c r="O200" s="31"/>
      <c r="P200" s="31"/>
      <c r="Q200" s="31"/>
      <c r="R200" s="31"/>
      <c r="S200" s="29"/>
    </row>
    <row r="201" spans="1:19" ht="100.5" customHeight="1" x14ac:dyDescent="0.25">
      <c r="A201" s="28"/>
      <c r="B201" s="3"/>
      <c r="C201" s="30"/>
      <c r="D201" s="187" t="s">
        <v>104</v>
      </c>
      <c r="E201" s="107"/>
      <c r="F201" s="107"/>
      <c r="G201" s="107"/>
      <c r="H201" s="107"/>
      <c r="I201" s="107"/>
      <c r="J201" s="107"/>
      <c r="K201" s="108"/>
      <c r="L201" s="31"/>
      <c r="M201" s="31"/>
      <c r="N201" s="31"/>
      <c r="O201" s="31"/>
      <c r="P201" s="31"/>
      <c r="Q201" s="31"/>
      <c r="R201" s="31"/>
      <c r="S201" s="29"/>
    </row>
    <row r="202" spans="1:19" ht="81" customHeight="1" x14ac:dyDescent="0.25">
      <c r="A202" s="28"/>
      <c r="B202" s="3"/>
      <c r="C202" s="3"/>
      <c r="D202" s="188" t="s">
        <v>100</v>
      </c>
      <c r="E202" s="189"/>
      <c r="F202" s="189"/>
      <c r="G202" s="189"/>
      <c r="H202" s="189"/>
      <c r="I202" s="189"/>
      <c r="J202" s="189"/>
      <c r="K202" s="190"/>
      <c r="L202" s="31"/>
      <c r="M202" s="31"/>
      <c r="N202" s="31"/>
      <c r="O202" s="31"/>
      <c r="P202" s="31"/>
      <c r="Q202" s="31"/>
      <c r="R202" s="31"/>
      <c r="S202" s="29"/>
    </row>
    <row r="203" spans="1:19" ht="96" customHeight="1" x14ac:dyDescent="0.25">
      <c r="A203" s="32"/>
      <c r="B203" s="191" t="s">
        <v>101</v>
      </c>
      <c r="C203" s="192"/>
      <c r="D203" s="192"/>
      <c r="E203" s="192"/>
      <c r="F203" s="192"/>
      <c r="G203" s="192"/>
      <c r="H203" s="192"/>
      <c r="I203" s="192"/>
      <c r="J203" s="192"/>
      <c r="K203" s="192"/>
      <c r="L203" s="192"/>
      <c r="M203" s="192"/>
      <c r="N203" s="192"/>
      <c r="O203" s="192"/>
      <c r="P203" s="192"/>
      <c r="Q203" s="192"/>
      <c r="R203" s="193"/>
      <c r="S203" s="33"/>
    </row>
    <row r="204" spans="1:19" ht="15.75" customHeight="1" x14ac:dyDescent="0.25"/>
    <row r="205" spans="1:19" ht="15.75" customHeight="1" x14ac:dyDescent="0.25"/>
    <row r="206" spans="1:19" ht="15.75" customHeight="1" x14ac:dyDescent="0.25"/>
    <row r="207" spans="1:19" ht="15.75" customHeight="1" x14ac:dyDescent="0.25"/>
    <row r="208" spans="1:19"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44">
    <mergeCell ref="D201:K201"/>
    <mergeCell ref="D202:K202"/>
    <mergeCell ref="B203:R203"/>
    <mergeCell ref="J193:S193"/>
    <mergeCell ref="J194:S194"/>
    <mergeCell ref="A195:S195"/>
    <mergeCell ref="J197:R197"/>
    <mergeCell ref="J198:R198"/>
    <mergeCell ref="J199:R199"/>
    <mergeCell ref="D200:L200"/>
    <mergeCell ref="C197:E197"/>
    <mergeCell ref="C198:E198"/>
    <mergeCell ref="C199:E199"/>
    <mergeCell ref="A186:A194"/>
    <mergeCell ref="B186:B188"/>
    <mergeCell ref="C186:C188"/>
    <mergeCell ref="D186:D188"/>
    <mergeCell ref="E186:E188"/>
    <mergeCell ref="B189:B190"/>
    <mergeCell ref="C189:C190"/>
    <mergeCell ref="D189:D190"/>
    <mergeCell ref="E189:E190"/>
    <mergeCell ref="F189:G190"/>
    <mergeCell ref="H189:I190"/>
    <mergeCell ref="B191:B194"/>
    <mergeCell ref="C191:C194"/>
    <mergeCell ref="D191:D194"/>
    <mergeCell ref="E191:E194"/>
    <mergeCell ref="F191:G194"/>
    <mergeCell ref="H191:I194"/>
    <mergeCell ref="B152:B155"/>
    <mergeCell ref="C152:C155"/>
    <mergeCell ref="D152:D155"/>
    <mergeCell ref="E152:E155"/>
    <mergeCell ref="F163:G164"/>
    <mergeCell ref="H163:I164"/>
    <mergeCell ref="B176:B177"/>
    <mergeCell ref="C176:C177"/>
    <mergeCell ref="D176:D177"/>
    <mergeCell ref="E176:E177"/>
    <mergeCell ref="J153:S153"/>
    <mergeCell ref="A144:A146"/>
    <mergeCell ref="B144:C146"/>
    <mergeCell ref="D144:E144"/>
    <mergeCell ref="F144:I144"/>
    <mergeCell ref="J144:S146"/>
    <mergeCell ref="F145:G145"/>
    <mergeCell ref="H145:I145"/>
    <mergeCell ref="B150:B151"/>
    <mergeCell ref="C150:C151"/>
    <mergeCell ref="D150:D151"/>
    <mergeCell ref="E150:E151"/>
    <mergeCell ref="F150:G151"/>
    <mergeCell ref="H150:I151"/>
    <mergeCell ref="F146:G146"/>
    <mergeCell ref="H146:I146"/>
    <mergeCell ref="J140:S140"/>
    <mergeCell ref="J141:S141"/>
    <mergeCell ref="J131:S133"/>
    <mergeCell ref="J134:S134"/>
    <mergeCell ref="J147:S147"/>
    <mergeCell ref="J149:S149"/>
    <mergeCell ref="J150:S150"/>
    <mergeCell ref="J151:S151"/>
    <mergeCell ref="J152:S152"/>
    <mergeCell ref="F137:G138"/>
    <mergeCell ref="H137:I138"/>
    <mergeCell ref="A121:A129"/>
    <mergeCell ref="A131:A133"/>
    <mergeCell ref="A134:A142"/>
    <mergeCell ref="B139:B142"/>
    <mergeCell ref="C139:C142"/>
    <mergeCell ref="D139:D142"/>
    <mergeCell ref="E139:E142"/>
    <mergeCell ref="C134:C136"/>
    <mergeCell ref="D134:D136"/>
    <mergeCell ref="E134:E136"/>
    <mergeCell ref="F134:G136"/>
    <mergeCell ref="H134:I136"/>
    <mergeCell ref="F111:G112"/>
    <mergeCell ref="H111:I112"/>
    <mergeCell ref="F120:G120"/>
    <mergeCell ref="H120:I120"/>
    <mergeCell ref="E121:E123"/>
    <mergeCell ref="F121:G123"/>
    <mergeCell ref="H121:I123"/>
    <mergeCell ref="D113:D116"/>
    <mergeCell ref="E113:E116"/>
    <mergeCell ref="F113:G116"/>
    <mergeCell ref="H113:I116"/>
    <mergeCell ref="F118:I118"/>
    <mergeCell ref="F119:G119"/>
    <mergeCell ref="H119:I119"/>
    <mergeCell ref="J128:S128"/>
    <mergeCell ref="J129:S129"/>
    <mergeCell ref="B126:B129"/>
    <mergeCell ref="C126:C129"/>
    <mergeCell ref="E126:E129"/>
    <mergeCell ref="F126:G129"/>
    <mergeCell ref="H126:I129"/>
    <mergeCell ref="D126:D129"/>
    <mergeCell ref="J136:S136"/>
    <mergeCell ref="J135:S135"/>
    <mergeCell ref="J126:S126"/>
    <mergeCell ref="J127:S127"/>
    <mergeCell ref="B134:B136"/>
    <mergeCell ref="F176:G177"/>
    <mergeCell ref="H176:I177"/>
    <mergeCell ref="J176:S176"/>
    <mergeCell ref="J174:S174"/>
    <mergeCell ref="F173:G175"/>
    <mergeCell ref="H173:I175"/>
    <mergeCell ref="B131:C133"/>
    <mergeCell ref="D131:E131"/>
    <mergeCell ref="F131:I131"/>
    <mergeCell ref="F132:G132"/>
    <mergeCell ref="H132:I132"/>
    <mergeCell ref="F133:G133"/>
    <mergeCell ref="H133:I133"/>
    <mergeCell ref="J137:S137"/>
    <mergeCell ref="J138:S138"/>
    <mergeCell ref="J139:S139"/>
    <mergeCell ref="F139:G142"/>
    <mergeCell ref="H139:I142"/>
    <mergeCell ref="J142:S142"/>
    <mergeCell ref="A143:S143"/>
    <mergeCell ref="B137:B138"/>
    <mergeCell ref="C137:C138"/>
    <mergeCell ref="D137:D138"/>
    <mergeCell ref="E137:E138"/>
    <mergeCell ref="J173:S173"/>
    <mergeCell ref="J175:S175"/>
    <mergeCell ref="J188:S188"/>
    <mergeCell ref="J189:S189"/>
    <mergeCell ref="J177:S177"/>
    <mergeCell ref="J178:S178"/>
    <mergeCell ref="J179:S179"/>
    <mergeCell ref="J180:S180"/>
    <mergeCell ref="J181:S181"/>
    <mergeCell ref="J190:S190"/>
    <mergeCell ref="J191:S191"/>
    <mergeCell ref="J192:S192"/>
    <mergeCell ref="J187:S187"/>
    <mergeCell ref="F185:G185"/>
    <mergeCell ref="H185:I185"/>
    <mergeCell ref="F186:G188"/>
    <mergeCell ref="H186:I188"/>
    <mergeCell ref="J183:S185"/>
    <mergeCell ref="F184:G184"/>
    <mergeCell ref="H184:I184"/>
    <mergeCell ref="J186:S186"/>
    <mergeCell ref="A183:A185"/>
    <mergeCell ref="B183:C185"/>
    <mergeCell ref="D183:E183"/>
    <mergeCell ref="F183:I183"/>
    <mergeCell ref="B178:B181"/>
    <mergeCell ref="C178:C181"/>
    <mergeCell ref="D178:D181"/>
    <mergeCell ref="E178:E181"/>
    <mergeCell ref="F178:G181"/>
    <mergeCell ref="H178:I181"/>
    <mergeCell ref="A182:S182"/>
    <mergeCell ref="A157:A159"/>
    <mergeCell ref="B157:C159"/>
    <mergeCell ref="D157:E157"/>
    <mergeCell ref="C160:C162"/>
    <mergeCell ref="D160:D162"/>
    <mergeCell ref="E160:E162"/>
    <mergeCell ref="A170:A172"/>
    <mergeCell ref="B170:C172"/>
    <mergeCell ref="A173:A181"/>
    <mergeCell ref="B173:B175"/>
    <mergeCell ref="C173:C175"/>
    <mergeCell ref="B160:B162"/>
    <mergeCell ref="B163:B164"/>
    <mergeCell ref="D173:D175"/>
    <mergeCell ref="E173:E175"/>
    <mergeCell ref="J163:S163"/>
    <mergeCell ref="J164:S164"/>
    <mergeCell ref="J165:S165"/>
    <mergeCell ref="J166:S166"/>
    <mergeCell ref="J167:S167"/>
    <mergeCell ref="J168:S168"/>
    <mergeCell ref="A169:S169"/>
    <mergeCell ref="E163:E164"/>
    <mergeCell ref="D170:E170"/>
    <mergeCell ref="F170:I170"/>
    <mergeCell ref="C163:C164"/>
    <mergeCell ref="D163:D164"/>
    <mergeCell ref="A160:A168"/>
    <mergeCell ref="B165:B168"/>
    <mergeCell ref="C165:C168"/>
    <mergeCell ref="D165:D168"/>
    <mergeCell ref="E165:E168"/>
    <mergeCell ref="F165:G168"/>
    <mergeCell ref="H165:I168"/>
    <mergeCell ref="J170:S172"/>
    <mergeCell ref="F171:G171"/>
    <mergeCell ref="H171:I171"/>
    <mergeCell ref="F172:G172"/>
    <mergeCell ref="H172:I172"/>
    <mergeCell ref="J154:S154"/>
    <mergeCell ref="J155:S155"/>
    <mergeCell ref="A156:S156"/>
    <mergeCell ref="J157:S159"/>
    <mergeCell ref="J160:S160"/>
    <mergeCell ref="J162:S162"/>
    <mergeCell ref="J148:S148"/>
    <mergeCell ref="J161:S161"/>
    <mergeCell ref="F147:G149"/>
    <mergeCell ref="H147:I149"/>
    <mergeCell ref="A147:A155"/>
    <mergeCell ref="B147:B149"/>
    <mergeCell ref="C147:C149"/>
    <mergeCell ref="D147:D149"/>
    <mergeCell ref="E147:E149"/>
    <mergeCell ref="F160:G162"/>
    <mergeCell ref="H160:I162"/>
    <mergeCell ref="F152:G155"/>
    <mergeCell ref="H152:I155"/>
    <mergeCell ref="F157:I157"/>
    <mergeCell ref="F158:G158"/>
    <mergeCell ref="H158:I158"/>
    <mergeCell ref="F159:G159"/>
    <mergeCell ref="H159:I159"/>
    <mergeCell ref="B111:B112"/>
    <mergeCell ref="C111:C112"/>
    <mergeCell ref="D118:E118"/>
    <mergeCell ref="B113:B116"/>
    <mergeCell ref="C113:C116"/>
    <mergeCell ref="A118:A120"/>
    <mergeCell ref="B118:C120"/>
    <mergeCell ref="D111:D112"/>
    <mergeCell ref="E111:E112"/>
    <mergeCell ref="E59:E60"/>
    <mergeCell ref="D61:D64"/>
    <mergeCell ref="E61:E64"/>
    <mergeCell ref="D66:E66"/>
    <mergeCell ref="D69:D71"/>
    <mergeCell ref="E69:E71"/>
    <mergeCell ref="D72:D73"/>
    <mergeCell ref="E72:E73"/>
    <mergeCell ref="C108:C110"/>
    <mergeCell ref="D108:D110"/>
    <mergeCell ref="E108:E110"/>
    <mergeCell ref="D85:D86"/>
    <mergeCell ref="E85:E86"/>
    <mergeCell ref="D87:D90"/>
    <mergeCell ref="E87:E90"/>
    <mergeCell ref="D92:E92"/>
    <mergeCell ref="D95:D97"/>
    <mergeCell ref="E95:E97"/>
    <mergeCell ref="B48:B51"/>
    <mergeCell ref="C48:C51"/>
    <mergeCell ref="D48:D51"/>
    <mergeCell ref="E48:E51"/>
    <mergeCell ref="A53:A55"/>
    <mergeCell ref="B53:C55"/>
    <mergeCell ref="D53:E53"/>
    <mergeCell ref="A43:A51"/>
    <mergeCell ref="B43:B45"/>
    <mergeCell ref="C43:C45"/>
    <mergeCell ref="D43:D45"/>
    <mergeCell ref="E43:E45"/>
    <mergeCell ref="J53:S55"/>
    <mergeCell ref="F54:G54"/>
    <mergeCell ref="H54:I54"/>
    <mergeCell ref="F55:G55"/>
    <mergeCell ref="H55:I55"/>
    <mergeCell ref="J56:S56"/>
    <mergeCell ref="J58:S58"/>
    <mergeCell ref="J59:S59"/>
    <mergeCell ref="J60:S60"/>
    <mergeCell ref="J57:S57"/>
    <mergeCell ref="J43:S43"/>
    <mergeCell ref="J45:S45"/>
    <mergeCell ref="J46:S46"/>
    <mergeCell ref="J47:S47"/>
    <mergeCell ref="J48:S48"/>
    <mergeCell ref="J49:S49"/>
    <mergeCell ref="J44:S44"/>
    <mergeCell ref="J50:S50"/>
    <mergeCell ref="J51:S51"/>
    <mergeCell ref="J27:S29"/>
    <mergeCell ref="J30:S30"/>
    <mergeCell ref="J32:S32"/>
    <mergeCell ref="J33:S33"/>
    <mergeCell ref="J31:S31"/>
    <mergeCell ref="F41:G41"/>
    <mergeCell ref="H41:I41"/>
    <mergeCell ref="F42:G42"/>
    <mergeCell ref="H42:I42"/>
    <mergeCell ref="J34:S34"/>
    <mergeCell ref="J35:S35"/>
    <mergeCell ref="J36:S36"/>
    <mergeCell ref="J37:S37"/>
    <mergeCell ref="J38:S38"/>
    <mergeCell ref="A39:S39"/>
    <mergeCell ref="J40:S42"/>
    <mergeCell ref="B30:B32"/>
    <mergeCell ref="B33:B34"/>
    <mergeCell ref="A40:A42"/>
    <mergeCell ref="B40:C42"/>
    <mergeCell ref="D40:E40"/>
    <mergeCell ref="F40:I40"/>
    <mergeCell ref="A27:A29"/>
    <mergeCell ref="B27:C29"/>
    <mergeCell ref="A14:A16"/>
    <mergeCell ref="B14:C16"/>
    <mergeCell ref="D14:E14"/>
    <mergeCell ref="F14:I14"/>
    <mergeCell ref="F43:G45"/>
    <mergeCell ref="H43:I45"/>
    <mergeCell ref="D46:D47"/>
    <mergeCell ref="E46:E47"/>
    <mergeCell ref="H46:I47"/>
    <mergeCell ref="F27:I27"/>
    <mergeCell ref="F28:G28"/>
    <mergeCell ref="H28:I28"/>
    <mergeCell ref="F29:G29"/>
    <mergeCell ref="H29:I29"/>
    <mergeCell ref="D27:E27"/>
    <mergeCell ref="B46:B47"/>
    <mergeCell ref="C46:C47"/>
    <mergeCell ref="A17:A25"/>
    <mergeCell ref="B17:B19"/>
    <mergeCell ref="C17:C19"/>
    <mergeCell ref="D17:D19"/>
    <mergeCell ref="E17:E19"/>
    <mergeCell ref="D22:D25"/>
    <mergeCell ref="E22:E25"/>
    <mergeCell ref="B22:B25"/>
    <mergeCell ref="C22:C25"/>
    <mergeCell ref="C30:C32"/>
    <mergeCell ref="D30:D32"/>
    <mergeCell ref="F30:G32"/>
    <mergeCell ref="H30:I32"/>
    <mergeCell ref="A30:A38"/>
    <mergeCell ref="B35:B38"/>
    <mergeCell ref="C35:C38"/>
    <mergeCell ref="D35:D38"/>
    <mergeCell ref="E35:E38"/>
    <mergeCell ref="F35:G38"/>
    <mergeCell ref="H35:I38"/>
    <mergeCell ref="C33:C34"/>
    <mergeCell ref="D33:D34"/>
    <mergeCell ref="F33:G34"/>
    <mergeCell ref="H33:I34"/>
    <mergeCell ref="E30:E32"/>
    <mergeCell ref="E33:E34"/>
    <mergeCell ref="J22:S22"/>
    <mergeCell ref="J23:S23"/>
    <mergeCell ref="J18:S18"/>
    <mergeCell ref="F17:G19"/>
    <mergeCell ref="H17:I19"/>
    <mergeCell ref="F22:G25"/>
    <mergeCell ref="H22:I25"/>
    <mergeCell ref="J24:S24"/>
    <mergeCell ref="J25:S25"/>
    <mergeCell ref="J14:S16"/>
    <mergeCell ref="F15:G15"/>
    <mergeCell ref="H15:I15"/>
    <mergeCell ref="B20:B21"/>
    <mergeCell ref="C20:C21"/>
    <mergeCell ref="D20:D21"/>
    <mergeCell ref="E20:E21"/>
    <mergeCell ref="F20:G21"/>
    <mergeCell ref="H20:I21"/>
    <mergeCell ref="J17:S17"/>
    <mergeCell ref="J19:S19"/>
    <mergeCell ref="J20:S20"/>
    <mergeCell ref="J21:S21"/>
    <mergeCell ref="F16:G16"/>
    <mergeCell ref="H16:I16"/>
    <mergeCell ref="J108:S108"/>
    <mergeCell ref="J110:S110"/>
    <mergeCell ref="J111:S111"/>
    <mergeCell ref="J112:S112"/>
    <mergeCell ref="J113:S113"/>
    <mergeCell ref="J114:S114"/>
    <mergeCell ref="J109:S109"/>
    <mergeCell ref="E2:K2"/>
    <mergeCell ref="E4:M4"/>
    <mergeCell ref="E5:K5"/>
    <mergeCell ref="M8:S8"/>
    <mergeCell ref="D9:J9"/>
    <mergeCell ref="N11:P13"/>
    <mergeCell ref="Q11:S13"/>
    <mergeCell ref="F46:G47"/>
    <mergeCell ref="F48:G51"/>
    <mergeCell ref="H48:I51"/>
    <mergeCell ref="F53:I53"/>
    <mergeCell ref="F56:G58"/>
    <mergeCell ref="H56:I58"/>
    <mergeCell ref="H59:I60"/>
    <mergeCell ref="F59:G60"/>
    <mergeCell ref="F61:G64"/>
    <mergeCell ref="H61:I64"/>
    <mergeCell ref="F108:G110"/>
    <mergeCell ref="H108:I110"/>
    <mergeCell ref="B87:B90"/>
    <mergeCell ref="C87:C90"/>
    <mergeCell ref="A92:A94"/>
    <mergeCell ref="B92:C94"/>
    <mergeCell ref="A95:A103"/>
    <mergeCell ref="B95:B97"/>
    <mergeCell ref="C95:C97"/>
    <mergeCell ref="A105:A107"/>
    <mergeCell ref="B105:C107"/>
    <mergeCell ref="D105:E105"/>
    <mergeCell ref="F105:I105"/>
    <mergeCell ref="F106:G106"/>
    <mergeCell ref="H106:I106"/>
    <mergeCell ref="F87:G90"/>
    <mergeCell ref="H87:I90"/>
    <mergeCell ref="F92:I92"/>
    <mergeCell ref="F95:G97"/>
    <mergeCell ref="H95:I97"/>
    <mergeCell ref="F98:G99"/>
    <mergeCell ref="H98:I99"/>
    <mergeCell ref="A108:A116"/>
    <mergeCell ref="B108:B110"/>
    <mergeCell ref="B98:B99"/>
    <mergeCell ref="C98:C99"/>
    <mergeCell ref="D98:D99"/>
    <mergeCell ref="E98:E99"/>
    <mergeCell ref="J98:S98"/>
    <mergeCell ref="J99:S99"/>
    <mergeCell ref="J100:S100"/>
    <mergeCell ref="F107:G107"/>
    <mergeCell ref="H107:I107"/>
    <mergeCell ref="J105:S107"/>
    <mergeCell ref="B100:B103"/>
    <mergeCell ref="C100:C103"/>
    <mergeCell ref="D100:D103"/>
    <mergeCell ref="E100:E103"/>
    <mergeCell ref="F100:G103"/>
    <mergeCell ref="H100:I103"/>
    <mergeCell ref="J101:S101"/>
    <mergeCell ref="J102:S102"/>
    <mergeCell ref="J103:S103"/>
    <mergeCell ref="J124:S124"/>
    <mergeCell ref="J125:S125"/>
    <mergeCell ref="J115:S115"/>
    <mergeCell ref="J116:S116"/>
    <mergeCell ref="A117:S117"/>
    <mergeCell ref="J118:S120"/>
    <mergeCell ref="J121:S121"/>
    <mergeCell ref="J123:S123"/>
    <mergeCell ref="J122:S122"/>
    <mergeCell ref="C121:C123"/>
    <mergeCell ref="D121:D123"/>
    <mergeCell ref="B121:B123"/>
    <mergeCell ref="C124:C125"/>
    <mergeCell ref="D124:D125"/>
    <mergeCell ref="E124:E125"/>
    <mergeCell ref="F124:G125"/>
    <mergeCell ref="H124:I125"/>
    <mergeCell ref="B124:B125"/>
    <mergeCell ref="B72:B73"/>
    <mergeCell ref="C72:C73"/>
    <mergeCell ref="B74:B77"/>
    <mergeCell ref="C74:C77"/>
    <mergeCell ref="D74:D77"/>
    <mergeCell ref="E74:E77"/>
    <mergeCell ref="A79:A81"/>
    <mergeCell ref="B79:C81"/>
    <mergeCell ref="D79:E79"/>
    <mergeCell ref="A69:A77"/>
    <mergeCell ref="B69:B71"/>
    <mergeCell ref="C69:C71"/>
    <mergeCell ref="F94:G94"/>
    <mergeCell ref="H94:I94"/>
    <mergeCell ref="J95:S95"/>
    <mergeCell ref="J97:S97"/>
    <mergeCell ref="J96:S96"/>
    <mergeCell ref="J88:S88"/>
    <mergeCell ref="J89:S89"/>
    <mergeCell ref="J90:S90"/>
    <mergeCell ref="A91:S91"/>
    <mergeCell ref="J92:S94"/>
    <mergeCell ref="F93:G93"/>
    <mergeCell ref="H93:I93"/>
    <mergeCell ref="A82:A90"/>
    <mergeCell ref="B82:B84"/>
    <mergeCell ref="C82:C84"/>
    <mergeCell ref="D82:D84"/>
    <mergeCell ref="E82:E84"/>
    <mergeCell ref="B85:B86"/>
    <mergeCell ref="C85:C86"/>
    <mergeCell ref="F81:G81"/>
    <mergeCell ref="H81:I81"/>
    <mergeCell ref="J79:S81"/>
    <mergeCell ref="J82:S82"/>
    <mergeCell ref="J84:S84"/>
    <mergeCell ref="J85:S85"/>
    <mergeCell ref="J86:S86"/>
    <mergeCell ref="J87:S87"/>
    <mergeCell ref="J83:S83"/>
    <mergeCell ref="F85:G86"/>
    <mergeCell ref="F79:I79"/>
    <mergeCell ref="F82:G84"/>
    <mergeCell ref="H82:I84"/>
    <mergeCell ref="H85:I86"/>
    <mergeCell ref="J71:S71"/>
    <mergeCell ref="J72:S72"/>
    <mergeCell ref="J73:S73"/>
    <mergeCell ref="J74:S74"/>
    <mergeCell ref="J70:S70"/>
    <mergeCell ref="J75:S75"/>
    <mergeCell ref="J76:S76"/>
    <mergeCell ref="J77:S77"/>
    <mergeCell ref="F80:G80"/>
    <mergeCell ref="H80:I80"/>
    <mergeCell ref="F69:G71"/>
    <mergeCell ref="H69:I71"/>
    <mergeCell ref="H72:I73"/>
    <mergeCell ref="F72:G73"/>
    <mergeCell ref="F74:G77"/>
    <mergeCell ref="H74:I77"/>
    <mergeCell ref="J63:S63"/>
    <mergeCell ref="J64:S64"/>
    <mergeCell ref="A65:S65"/>
    <mergeCell ref="F67:G67"/>
    <mergeCell ref="H67:I67"/>
    <mergeCell ref="F68:G68"/>
    <mergeCell ref="H68:I68"/>
    <mergeCell ref="J66:S68"/>
    <mergeCell ref="J69:S69"/>
    <mergeCell ref="B61:B64"/>
    <mergeCell ref="C61:C64"/>
    <mergeCell ref="A66:A68"/>
    <mergeCell ref="B66:C68"/>
    <mergeCell ref="F66:I66"/>
    <mergeCell ref="J61:S61"/>
    <mergeCell ref="J62:S62"/>
    <mergeCell ref="A56:A64"/>
    <mergeCell ref="B56:B58"/>
    <mergeCell ref="C56:C58"/>
    <mergeCell ref="D56:D58"/>
    <mergeCell ref="E56:E58"/>
    <mergeCell ref="B59:B60"/>
    <mergeCell ref="C59:C60"/>
    <mergeCell ref="D59:D60"/>
  </mergeCells>
  <printOptions horizontalCentered="1"/>
  <pageMargins left="0" right="0" top="0.15748031496062992" bottom="0.15748031496062992" header="0" footer="0"/>
  <pageSetup scale="17" fitToHeight="0" orientation="landscape" r:id="rId1"/>
  <rowBreaks count="6" manualBreakCount="6">
    <brk id="65" max="16383" man="1"/>
    <brk id="78" max="16383" man="1"/>
    <brk id="90" max="16383" man="1"/>
    <brk id="143" max="25" man="1"/>
    <brk id="169" max="16383" man="1"/>
    <brk id="18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E023 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Martinez Gomez</dc:creator>
  <cp:lastModifiedBy>Ronald Martinez Gomez</cp:lastModifiedBy>
  <cp:lastPrinted>2023-11-08T18:06:42Z</cp:lastPrinted>
  <dcterms:created xsi:type="dcterms:W3CDTF">2023-10-05T22:09:41Z</dcterms:created>
  <dcterms:modified xsi:type="dcterms:W3CDTF">2024-01-04T22:19:09Z</dcterms:modified>
</cp:coreProperties>
</file>